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1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oelbermann/Desktop/I-2024_07_Landtag_NRW_FDP/09_Gutachten_Behnke-Oelbermann/"/>
    </mc:Choice>
  </mc:AlternateContent>
  <xr:revisionPtr revIDLastSave="0" documentId="13_ncr:1_{A5CE747F-5607-7D4B-BA9B-69DE3801ACEB}" xr6:coauthVersionLast="47" xr6:coauthVersionMax="47" xr10:uidLastSave="{00000000-0000-0000-0000-000000000000}"/>
  <bookViews>
    <workbookView xWindow="0" yWindow="740" windowWidth="29400" windowHeight="18380" firstSheet="3" activeTab="6" xr2:uid="{A72F2F8B-2747-6E42-9D64-E587F13A6E92}"/>
  </bookViews>
  <sheets>
    <sheet name="SR-Unna-2020" sheetId="5" r:id="rId1"/>
    <sheet name="GR-Herdecke-2020" sheetId="4" r:id="rId2"/>
    <sheet name="GR-Niedrizer-2020" sheetId="17" r:id="rId3"/>
    <sheet name="BV-Düss.d.-Stadtbezirk 10-2020" sheetId="7" r:id="rId4"/>
    <sheet name="SR-Stäteregion Aachen-2014" sheetId="12" r:id="rId5"/>
    <sheet name="SR-Kreis Düren-2014" sheetId="14" r:id="rId6"/>
    <sheet name="GR-Borgentreich, Stadt-2014" sheetId="10" r:id="rId7"/>
    <sheet name="GR-Netphen, Stadt-2014" sheetId="11" r:id="rId8"/>
    <sheet name="20009_Stadträte-Kreistag" sheetId="19" r:id="rId9"/>
    <sheet name="2009_Gemeinderaete" sheetId="18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10" l="1"/>
  <c r="D5" i="10"/>
  <c r="D4" i="10"/>
  <c r="D3" i="10"/>
  <c r="Q5" i="19" l="1"/>
  <c r="P5" i="19"/>
  <c r="P3" i="19"/>
  <c r="P4" i="19"/>
  <c r="Q4" i="19"/>
  <c r="P2" i="19"/>
  <c r="B36" i="12"/>
  <c r="B27" i="12"/>
  <c r="B28" i="12"/>
  <c r="B18" i="12"/>
  <c r="B9" i="12"/>
  <c r="B6" i="12"/>
  <c r="B5" i="12"/>
  <c r="B4" i="12"/>
  <c r="B3" i="12"/>
  <c r="B2" i="12"/>
  <c r="G34" i="17"/>
  <c r="G6" i="17"/>
  <c r="G4" i="17"/>
  <c r="G2" i="17"/>
  <c r="F6" i="17"/>
  <c r="F4" i="17"/>
  <c r="F2" i="17"/>
  <c r="C35" i="17"/>
  <c r="B6" i="17" s="1"/>
  <c r="D2" i="17"/>
  <c r="D35" i="17" s="1"/>
  <c r="D3" i="17"/>
  <c r="D4" i="17"/>
  <c r="D6" i="17"/>
  <c r="F35" i="17" l="1"/>
  <c r="B34" i="17"/>
  <c r="B2" i="17"/>
  <c r="B3" i="17"/>
  <c r="B4" i="17"/>
  <c r="B35" i="17" l="1"/>
  <c r="B24" i="7"/>
  <c r="B23" i="7"/>
  <c r="B12" i="7"/>
  <c r="B9" i="7"/>
  <c r="B8" i="7"/>
  <c r="B7" i="7"/>
  <c r="B6" i="7"/>
  <c r="B5" i="7"/>
  <c r="B4" i="7"/>
  <c r="E45" i="5"/>
  <c r="D35" i="5"/>
  <c r="D34" i="5"/>
  <c r="D33" i="5"/>
  <c r="D32" i="5"/>
  <c r="D20" i="5"/>
  <c r="D7" i="5"/>
  <c r="D6" i="5"/>
  <c r="D5" i="5"/>
  <c r="D4" i="5"/>
  <c r="D3" i="5"/>
  <c r="D2" i="5"/>
  <c r="C35" i="5"/>
  <c r="C34" i="5"/>
  <c r="C33" i="5"/>
  <c r="C32" i="5"/>
  <c r="C20" i="5"/>
  <c r="C7" i="5"/>
  <c r="C6" i="5"/>
  <c r="C5" i="5"/>
  <c r="C4" i="5"/>
  <c r="C3" i="5"/>
  <c r="C2" i="5"/>
  <c r="B45" i="5"/>
  <c r="D22" i="11"/>
  <c r="D5" i="11"/>
  <c r="D4" i="11"/>
  <c r="D3" i="11"/>
  <c r="D2" i="11"/>
  <c r="B28" i="11"/>
  <c r="E6" i="10"/>
  <c r="E5" i="10"/>
  <c r="E4" i="10"/>
  <c r="E3" i="10"/>
  <c r="F29" i="10"/>
  <c r="C29" i="10"/>
  <c r="E32" i="7"/>
  <c r="D24" i="7"/>
  <c r="D23" i="7"/>
  <c r="D12" i="7"/>
  <c r="D9" i="7"/>
  <c r="D8" i="7"/>
  <c r="D7" i="7"/>
  <c r="D6" i="7"/>
  <c r="D5" i="7"/>
  <c r="C32" i="7"/>
  <c r="F35" i="4"/>
  <c r="D35" i="4"/>
  <c r="C20" i="4"/>
  <c r="C7" i="4"/>
  <c r="C6" i="4"/>
  <c r="C5" i="4"/>
  <c r="C4" i="4"/>
  <c r="C3" i="4"/>
  <c r="C2" i="4"/>
  <c r="D20" i="4"/>
  <c r="D7" i="4"/>
  <c r="D6" i="4"/>
  <c r="D5" i="4"/>
  <c r="D4" i="4"/>
  <c r="D3" i="4"/>
  <c r="D2" i="4"/>
  <c r="B35" i="4"/>
  <c r="D27" i="12"/>
  <c r="D28" i="12"/>
  <c r="D18" i="12"/>
  <c r="D14" i="12"/>
  <c r="D9" i="12"/>
  <c r="D6" i="12"/>
  <c r="D5" i="12"/>
  <c r="D4" i="12"/>
  <c r="D3" i="12"/>
  <c r="D2" i="12"/>
  <c r="C36" i="12"/>
  <c r="C19" i="14"/>
  <c r="C27" i="14"/>
  <c r="C18" i="14"/>
  <c r="C14" i="14"/>
  <c r="C6" i="14"/>
  <c r="C5" i="14"/>
  <c r="C4" i="14"/>
  <c r="C3" i="14"/>
  <c r="C2" i="14"/>
  <c r="B36" i="14"/>
  <c r="B4" i="10" l="1"/>
  <c r="B5" i="10"/>
  <c r="B3" i="10"/>
  <c r="B28" i="10"/>
  <c r="B6" i="10"/>
  <c r="D45" i="5"/>
  <c r="C45" i="5"/>
  <c r="D28" i="11"/>
  <c r="E29" i="10"/>
  <c r="C35" i="4"/>
  <c r="D36" i="12"/>
  <c r="C36" i="14"/>
  <c r="D4" i="7" l="1"/>
  <c r="D32" i="7" s="1"/>
</calcChain>
</file>

<file path=xl/sharedStrings.xml><?xml version="1.0" encoding="utf-8"?>
<sst xmlns="http://schemas.openxmlformats.org/spreadsheetml/2006/main" count="350" uniqueCount="117">
  <si>
    <t>CDU</t>
  </si>
  <si>
    <t>SPD</t>
  </si>
  <si>
    <t>GRÜNE</t>
  </si>
  <si>
    <t>FDP</t>
  </si>
  <si>
    <t>DIE LINKE</t>
  </si>
  <si>
    <t>AfD</t>
  </si>
  <si>
    <t>PIRATEN</t>
  </si>
  <si>
    <t>PETO</t>
  </si>
  <si>
    <t>ZENTRUM</t>
  </si>
  <si>
    <t>NPD</t>
  </si>
  <si>
    <t>Volksabstimmung</t>
  </si>
  <si>
    <t>AUFBRUCH C</t>
  </si>
  <si>
    <t>SO!</t>
  </si>
  <si>
    <t>REP</t>
  </si>
  <si>
    <t>FAMILIE</t>
  </si>
  <si>
    <t>ÖDP</t>
  </si>
  <si>
    <t>DKP</t>
  </si>
  <si>
    <t>Bündnis C</t>
  </si>
  <si>
    <t>Die PARTEI</t>
  </si>
  <si>
    <t>LIEBE</t>
  </si>
  <si>
    <t>PHD</t>
  </si>
  <si>
    <t>SKU</t>
  </si>
  <si>
    <t>TIERSCHUTZ hier!</t>
  </si>
  <si>
    <t>TOP</t>
  </si>
  <si>
    <t>UBP</t>
  </si>
  <si>
    <t>Volt</t>
  </si>
  <si>
    <t>Wählergruppe 1</t>
  </si>
  <si>
    <t>Wählergruppe 2</t>
  </si>
  <si>
    <t>Wählergruppe 3</t>
  </si>
  <si>
    <t>Wählergruppe 4</t>
  </si>
  <si>
    <t>Wählergruppe 5</t>
  </si>
  <si>
    <t>Wählergruppe 6</t>
  </si>
  <si>
    <t>Einzelbewerber/-innen</t>
  </si>
  <si>
    <t>SL</t>
  </si>
  <si>
    <t>Stimmen</t>
  </si>
  <si>
    <t>Partei</t>
  </si>
  <si>
    <t>%</t>
  </si>
  <si>
    <t>NRW-2020</t>
  </si>
  <si>
    <t>Verwaltungsbezirks-Nr.</t>
  </si>
  <si>
    <t>Gültige Stimmen</t>
  </si>
  <si>
    <t>PRO NRW</t>
  </si>
  <si>
    <t>â„˘DP</t>
  </si>
  <si>
    <t>LD</t>
  </si>
  <si>
    <t>ARMINIUS - Bund</t>
  </si>
  <si>
    <t>EINHEIT</t>
  </si>
  <si>
    <t>BIG</t>
  </si>
  <si>
    <t>DUW</t>
  </si>
  <si>
    <t>DIE RECHTE</t>
  </si>
  <si>
    <t>DIE VIOLETTEN</t>
  </si>
  <si>
    <t>Tierschutzpartei</t>
  </si>
  <si>
    <t>Wâ€žhlergruppe 1</t>
  </si>
  <si>
    <t>Wâ€žhlergruppe 2</t>
  </si>
  <si>
    <t>Wâ€žhlergruppe 3</t>
  </si>
  <si>
    <t>Wâ€žhlergruppe 4</t>
  </si>
  <si>
    <t>Wâ€žhlergruppe 5</t>
  </si>
  <si>
    <t>Wâ€žhlergruppe 6</t>
  </si>
  <si>
    <t>Wâ€žhlergruppe 7</t>
  </si>
  <si>
    <t>Wâ€žhlergruppe 8</t>
  </si>
  <si>
    <t>NRW-2014</t>
  </si>
  <si>
    <t>warum?? Liste nicht zugelassen?</t>
  </si>
  <si>
    <t>warum? Nicht zugelassen?</t>
  </si>
  <si>
    <r>
      <t>-</t>
    </r>
    <r>
      <rPr>
        <sz val="7"/>
        <color theme="1"/>
        <rFont val="Times New Roman"/>
        <family val="1"/>
      </rPr>
      <t xml:space="preserve">        </t>
    </r>
    <r>
      <rPr>
        <sz val="11"/>
        <color theme="1"/>
        <rFont val="Calibri"/>
        <family val="2"/>
      </rPr>
      <t xml:space="preserve">In </t>
    </r>
    <r>
      <rPr>
        <b/>
        <sz val="11"/>
        <color theme="1"/>
        <rFont val="Calibri"/>
        <family val="2"/>
      </rPr>
      <t>Düsseldorf (Stadtbezirk 10) hätte die AfD eigentlich 2 Mandate bekommen, aber nur eins erlangt???</t>
    </r>
  </si>
  <si>
    <t>Patt</t>
  </si>
  <si>
    <t>Stadtbezirk 10</t>
  </si>
  <si>
    <t>DOS</t>
  </si>
  <si>
    <t>DSP</t>
  </si>
  <si>
    <t>Wählergruppe 7</t>
  </si>
  <si>
    <t>Wählergruppe 8</t>
  </si>
  <si>
    <t>Wählergruppe 9</t>
  </si>
  <si>
    <t>Düsseldorf</t>
  </si>
  <si>
    <t>warum?</t>
  </si>
  <si>
    <t>DIE BÜRGER</t>
  </si>
  <si>
    <t>Mehrheitsklausel</t>
  </si>
  <si>
    <t>Borgentreich, Stadt</t>
  </si>
  <si>
    <t>wird unter Sonstige gezählt??</t>
  </si>
  <si>
    <t>warum nur 1?</t>
  </si>
  <si>
    <t>Stimmen Excel-File</t>
  </si>
  <si>
    <t>Stimmen Heft 3</t>
  </si>
  <si>
    <t>SL-mit Stimmen</t>
  </si>
  <si>
    <t>MSP</t>
  </si>
  <si>
    <t>PdF</t>
  </si>
  <si>
    <t>Basisdemokratie jetzt</t>
  </si>
  <si>
    <t>V-Partei³</t>
  </si>
  <si>
    <t>Wählergruppe 10</t>
  </si>
  <si>
    <t>Wählergruppe 11</t>
  </si>
  <si>
    <t>Wählergruppen zusammen</t>
  </si>
  <si>
    <t>SL-Ausgangsgröße</t>
  </si>
  <si>
    <t>SL-68</t>
  </si>
  <si>
    <t>NRW.2020</t>
  </si>
  <si>
    <t>SPD 23 Direktmandate</t>
  </si>
  <si>
    <t>Summe</t>
  </si>
  <si>
    <t>Erkrath, Stadt</t>
  </si>
  <si>
    <t>Erkelenz, Stadt</t>
  </si>
  <si>
    <t>Herten, Stadt</t>
  </si>
  <si>
    <t>Altena, Stadt</t>
  </si>
  <si>
    <t>Olpe, Stadt</t>
  </si>
  <si>
    <t>Gemeinde</t>
  </si>
  <si>
    <t>CDU_SL</t>
  </si>
  <si>
    <t>CDU_Seats</t>
  </si>
  <si>
    <t>SPD_SL</t>
  </si>
  <si>
    <t>SPD_Seats</t>
  </si>
  <si>
    <t>GRÜNE_SL</t>
  </si>
  <si>
    <t>GRÜNE_Seats</t>
  </si>
  <si>
    <t>FDP_SL</t>
  </si>
  <si>
    <t>FDP_Seats</t>
  </si>
  <si>
    <t>DIE.LINKE_SL</t>
  </si>
  <si>
    <t>DIE.LINKE_Seats</t>
  </si>
  <si>
    <t>REP_SL</t>
  </si>
  <si>
    <t>REP_Seats</t>
  </si>
  <si>
    <t>Seat_Shifts</t>
  </si>
  <si>
    <t>Gremiengröße</t>
  </si>
  <si>
    <t>Kreisfreie Stadt Oberhausen</t>
  </si>
  <si>
    <t>Kreisfreie Stadt Duisburg</t>
  </si>
  <si>
    <t>Kreis Coesfeld</t>
  </si>
  <si>
    <t>Ausgangshausgröße</t>
  </si>
  <si>
    <t>Engültoge Hausgröße</t>
  </si>
  <si>
    <t>Ausgangs-Gremiengröße nicht auffindbar…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</si>
</sst>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2"/>
      <color theme="1"/>
      <name val="Aptos Narrow"/>
      <family val="2"/>
      <scheme val="minor"/>
    </font>
    <font>
      <b/>
      <sz val="12"/>
      <color theme="1"/>
      <name val="Aptos Narrow"/>
      <scheme val="minor"/>
    </font>
    <font>
      <i/>
      <sz val="12"/>
      <color theme="1"/>
      <name val="Aptos Narrow"/>
      <scheme val="minor"/>
    </font>
    <font>
      <sz val="11"/>
      <color theme="1"/>
      <name val="Calibri"/>
      <family val="2"/>
    </font>
    <font>
      <sz val="7"/>
      <color theme="1"/>
      <name val="Times New Roman"/>
      <family val="1"/>
    </font>
    <font>
      <b/>
      <sz val="11"/>
      <color theme="1"/>
      <name val="Calibri"/>
      <family val="2"/>
    </font>
    <font>
      <sz val="10"/>
      <color rgb="FF000000"/>
      <name val="Helvetica Neue"/>
      <family val="2"/>
    </font>
    <font>
      <b/>
      <sz val="10"/>
      <color rgb="FF000000"/>
      <name val="Helvetica Neue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/>
    <xf numFmtId="2" fontId="0" fillId="0" borderId="0" xfId="0" applyNumberFormat="1"/>
    <xf numFmtId="0" fontId="2" fillId="0" borderId="0" xfId="0" applyFont="1"/>
    <xf numFmtId="0" fontId="0" fillId="2" borderId="0" xfId="0" applyFill="1"/>
    <xf numFmtId="0" fontId="3" fillId="0" borderId="0" xfId="0" applyFont="1" applyAlignment="1">
      <alignment horizontal="justify" vertical="center"/>
    </xf>
    <xf numFmtId="2" fontId="1" fillId="0" borderId="0" xfId="0" applyNumberFormat="1" applyFont="1"/>
    <xf numFmtId="4" fontId="0" fillId="0" borderId="0" xfId="0" applyNumberFormat="1"/>
    <xf numFmtId="4" fontId="1" fillId="0" borderId="0" xfId="0" applyNumberFormat="1" applyFont="1"/>
    <xf numFmtId="0" fontId="7" fillId="0" borderId="0" xfId="0" applyFont="1"/>
    <xf numFmtId="0" fontId="6" fillId="0" borderId="0" xfId="0" applyFont="1"/>
    <xf numFmtId="0" fontId="6" fillId="2" borderId="0" xfId="0" applyFont="1" applyFill="1"/>
    <xf numFmtId="0" fontId="7" fillId="2" borderId="0" xfId="0" applyFont="1" applyFill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4" Type="http://schemas.openxmlformats.org/officeDocument/2006/relationships/image" Target="../media/image1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241300</xdr:colOff>
      <xdr:row>1</xdr:row>
      <xdr:rowOff>101600</xdr:rowOff>
    </xdr:from>
    <xdr:to>
      <xdr:col>20</xdr:col>
      <xdr:colOff>660400</xdr:colOff>
      <xdr:row>32</xdr:row>
      <xdr:rowOff>12700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3E53BC91-5C76-00EC-AABD-BC8304CE8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47300" y="304800"/>
          <a:ext cx="7023100" cy="6210300"/>
        </a:xfrm>
        <a:prstGeom prst="rect">
          <a:avLst/>
        </a:prstGeom>
      </xdr:spPr>
    </xdr:pic>
    <xdr:clientData/>
  </xdr:twoCellAnchor>
  <xdr:twoCellAnchor editAs="oneCell">
    <xdr:from>
      <xdr:col>12</xdr:col>
      <xdr:colOff>736600</xdr:colOff>
      <xdr:row>34</xdr:row>
      <xdr:rowOff>76200</xdr:rowOff>
    </xdr:from>
    <xdr:to>
      <xdr:col>20</xdr:col>
      <xdr:colOff>609600</xdr:colOff>
      <xdr:row>61</xdr:row>
      <xdr:rowOff>190500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114FF4AE-ABFC-2522-63C4-1D962CAD6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42600" y="6985000"/>
          <a:ext cx="6477000" cy="56007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5</xdr:col>
      <xdr:colOff>114530</xdr:colOff>
      <xdr:row>63</xdr:row>
      <xdr:rowOff>101601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481B82D9-5D1D-943C-E4E3-13CA621C0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048000"/>
          <a:ext cx="4788130" cy="100584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12</xdr:col>
      <xdr:colOff>33866</xdr:colOff>
      <xdr:row>63</xdr:row>
      <xdr:rowOff>101601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BF10582A-3888-C05C-F56C-01EED8B63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99100" y="3048000"/>
          <a:ext cx="4986866" cy="100584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25400</xdr:colOff>
      <xdr:row>13</xdr:row>
      <xdr:rowOff>190500</xdr:rowOff>
    </xdr:from>
    <xdr:to>
      <xdr:col>18</xdr:col>
      <xdr:colOff>549806</xdr:colOff>
      <xdr:row>63</xdr:row>
      <xdr:rowOff>88900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8589D4EA-BEE8-AF7E-7FF5-51C354FB8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303000" y="3035300"/>
          <a:ext cx="4651906" cy="100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736600</xdr:colOff>
      <xdr:row>13</xdr:row>
      <xdr:rowOff>152400</xdr:rowOff>
    </xdr:from>
    <xdr:to>
      <xdr:col>24</xdr:col>
      <xdr:colOff>421356</xdr:colOff>
      <xdr:row>63</xdr:row>
      <xdr:rowOff>50800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340F4717-4102-DDCB-6CA8-7A4300DD8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141700" y="2997200"/>
          <a:ext cx="4637756" cy="10058400"/>
        </a:xfrm>
        <a:prstGeom prst="rect">
          <a:avLst/>
        </a:prstGeom>
      </xdr:spPr>
    </xdr:pic>
    <xdr:clientData/>
  </xdr:twoCellAnchor>
  <xdr:twoCellAnchor editAs="oneCell">
    <xdr:from>
      <xdr:col>24</xdr:col>
      <xdr:colOff>816429</xdr:colOff>
      <xdr:row>13</xdr:row>
      <xdr:rowOff>145143</xdr:rowOff>
    </xdr:from>
    <xdr:to>
      <xdr:col>30</xdr:col>
      <xdr:colOff>724187</xdr:colOff>
      <xdr:row>64</xdr:row>
      <xdr:rowOff>25399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DA3F204C-B325-DF9A-C8E6-0DB4D15EE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390429" y="2939143"/>
          <a:ext cx="4915187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266700</xdr:colOff>
      <xdr:row>4</xdr:row>
      <xdr:rowOff>127000</xdr:rowOff>
    </xdr:from>
    <xdr:to>
      <xdr:col>17</xdr:col>
      <xdr:colOff>609600</xdr:colOff>
      <xdr:row>27</xdr:row>
      <xdr:rowOff>10986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AC1027CC-4CEF-020B-4B65-F5135BE90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12100" y="939800"/>
          <a:ext cx="7772400" cy="45575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29</xdr:row>
      <xdr:rowOff>101600</xdr:rowOff>
    </xdr:from>
    <xdr:to>
      <xdr:col>19</xdr:col>
      <xdr:colOff>342900</xdr:colOff>
      <xdr:row>43</xdr:row>
      <xdr:rowOff>54864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178C9E7B-5A65-327A-C58A-DFBF2DB63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96400" y="5994400"/>
          <a:ext cx="7772400" cy="27980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292100</xdr:colOff>
      <xdr:row>25</xdr:row>
      <xdr:rowOff>12700</xdr:rowOff>
    </xdr:from>
    <xdr:ext cx="6070600" cy="3454400"/>
    <xdr:pic>
      <xdr:nvPicPr>
        <xdr:cNvPr id="2" name="Grafik 1">
          <a:extLst>
            <a:ext uri="{FF2B5EF4-FFF2-40B4-BE49-F238E27FC236}">
              <a16:creationId xmlns:a16="http://schemas.microsoft.com/office/drawing/2014/main" id="{945A9FA6-D835-5949-89EB-2BE264831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21600" y="5092700"/>
          <a:ext cx="6070600" cy="3454400"/>
        </a:xfrm>
        <a:prstGeom prst="rect">
          <a:avLst/>
        </a:prstGeom>
      </xdr:spPr>
    </xdr:pic>
    <xdr:clientData/>
  </xdr:oneCellAnchor>
  <xdr:oneCellAnchor>
    <xdr:from>
      <xdr:col>9</xdr:col>
      <xdr:colOff>241300</xdr:colOff>
      <xdr:row>2</xdr:row>
      <xdr:rowOff>38100</xdr:rowOff>
    </xdr:from>
    <xdr:ext cx="7772400" cy="3545123"/>
    <xdr:pic>
      <xdr:nvPicPr>
        <xdr:cNvPr id="3" name="Grafik 2">
          <a:extLst>
            <a:ext uri="{FF2B5EF4-FFF2-40B4-BE49-F238E27FC236}">
              <a16:creationId xmlns:a16="http://schemas.microsoft.com/office/drawing/2014/main" id="{7D685B8B-9581-7043-9BA0-A9D964B19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70800" y="444500"/>
          <a:ext cx="7772400" cy="3545123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304800</xdr:colOff>
      <xdr:row>0</xdr:row>
      <xdr:rowOff>139700</xdr:rowOff>
    </xdr:from>
    <xdr:to>
      <xdr:col>18</xdr:col>
      <xdr:colOff>647700</xdr:colOff>
      <xdr:row>36</xdr:row>
      <xdr:rowOff>117414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FBDE43AD-B5B3-AE9F-09AC-5BD5D1CC1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08800" y="139700"/>
          <a:ext cx="7772400" cy="93249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406400</xdr:colOff>
      <xdr:row>34</xdr:row>
      <xdr:rowOff>0</xdr:rowOff>
    </xdr:from>
    <xdr:to>
      <xdr:col>24</xdr:col>
      <xdr:colOff>749300</xdr:colOff>
      <xdr:row>54</xdr:row>
      <xdr:rowOff>188627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E5BEEB96-DB24-8985-92DC-B0749C4FF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3400" y="6908800"/>
          <a:ext cx="7772400" cy="4252627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571500</xdr:colOff>
      <xdr:row>0</xdr:row>
      <xdr:rowOff>0</xdr:rowOff>
    </xdr:from>
    <xdr:to>
      <xdr:col>15</xdr:col>
      <xdr:colOff>2930</xdr:colOff>
      <xdr:row>49</xdr:row>
      <xdr:rowOff>101600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6FDC3EB5-A856-8797-70B6-4EE93A711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75500" y="0"/>
          <a:ext cx="4384430" cy="100584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749300</xdr:colOff>
      <xdr:row>0</xdr:row>
      <xdr:rowOff>0</xdr:rowOff>
    </xdr:from>
    <xdr:to>
      <xdr:col>14</xdr:col>
      <xdr:colOff>541465</xdr:colOff>
      <xdr:row>49</xdr:row>
      <xdr:rowOff>101600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DB2ECCF-9D5B-BFA8-8B7A-BA59375D9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78800" y="965200"/>
          <a:ext cx="3919665" cy="10058400"/>
        </a:xfrm>
        <a:prstGeom prst="rect">
          <a:avLst/>
        </a:prstGeom>
      </xdr:spPr>
    </xdr:pic>
    <xdr:clientData/>
  </xdr:twoCellAnchor>
  <xdr:twoCellAnchor editAs="oneCell">
    <xdr:from>
      <xdr:col>15</xdr:col>
      <xdr:colOff>228600</xdr:colOff>
      <xdr:row>18</xdr:row>
      <xdr:rowOff>139700</xdr:rowOff>
    </xdr:from>
    <xdr:to>
      <xdr:col>24</xdr:col>
      <xdr:colOff>571500</xdr:colOff>
      <xdr:row>39</xdr:row>
      <xdr:rowOff>107190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184C0568-31DA-0BD2-A378-EE4D64E80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11100" y="6235700"/>
          <a:ext cx="7772400" cy="423469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584200</xdr:colOff>
      <xdr:row>3</xdr:row>
      <xdr:rowOff>114300</xdr:rowOff>
    </xdr:from>
    <xdr:to>
      <xdr:col>21</xdr:col>
      <xdr:colOff>101600</xdr:colOff>
      <xdr:row>23</xdr:row>
      <xdr:rowOff>159399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96451DBF-9137-5486-EA53-B26E86209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13700" y="723900"/>
          <a:ext cx="7772400" cy="4109099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34</xdr:row>
      <xdr:rowOff>63500</xdr:rowOff>
    </xdr:from>
    <xdr:to>
      <xdr:col>21</xdr:col>
      <xdr:colOff>419100</xdr:colOff>
      <xdr:row>46</xdr:row>
      <xdr:rowOff>85428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F6A3005-9A25-2CCB-AF0F-4B83232B1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31200" y="6972300"/>
          <a:ext cx="7772400" cy="2460328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25</xdr:row>
      <xdr:rowOff>76200</xdr:rowOff>
    </xdr:from>
    <xdr:to>
      <xdr:col>21</xdr:col>
      <xdr:colOff>381000</xdr:colOff>
      <xdr:row>34</xdr:row>
      <xdr:rowOff>47116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74DB3097-44C5-F7EF-F6FA-FF5C7266A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93100" y="5156200"/>
          <a:ext cx="7772400" cy="179971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88900</xdr:colOff>
      <xdr:row>5</xdr:row>
      <xdr:rowOff>190500</xdr:rowOff>
    </xdr:from>
    <xdr:to>
      <xdr:col>18</xdr:col>
      <xdr:colOff>444500</xdr:colOff>
      <xdr:row>25</xdr:row>
      <xdr:rowOff>182359</xdr:rowOff>
    </xdr:to>
    <xdr:grpSp>
      <xdr:nvGrpSpPr>
        <xdr:cNvPr id="6" name="Gruppieren 5">
          <a:extLst>
            <a:ext uri="{FF2B5EF4-FFF2-40B4-BE49-F238E27FC236}">
              <a16:creationId xmlns:a16="http://schemas.microsoft.com/office/drawing/2014/main" id="{81D82DAD-E2C9-AAC5-CD8F-70D0FDFC2F87}"/>
            </a:ext>
          </a:extLst>
        </xdr:cNvPr>
        <xdr:cNvGrpSpPr/>
      </xdr:nvGrpSpPr>
      <xdr:grpSpPr>
        <a:xfrm>
          <a:off x="7518400" y="1206500"/>
          <a:ext cx="7785100" cy="4055859"/>
          <a:chOff x="9994900" y="4813300"/>
          <a:chExt cx="7785100" cy="4055859"/>
        </a:xfrm>
      </xdr:grpSpPr>
      <xdr:pic>
        <xdr:nvPicPr>
          <xdr:cNvPr id="2" name="Grafik 1">
            <a:extLst>
              <a:ext uri="{FF2B5EF4-FFF2-40B4-BE49-F238E27FC236}">
                <a16:creationId xmlns:a16="http://schemas.microsoft.com/office/drawing/2014/main" id="{CA8B50FB-7590-7EEC-1EC6-EEFA559DA5A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0007600" y="5715000"/>
            <a:ext cx="7772400" cy="3154159"/>
          </a:xfrm>
          <a:prstGeom prst="rect">
            <a:avLst/>
          </a:prstGeom>
        </xdr:spPr>
      </xdr:pic>
      <xdr:pic>
        <xdr:nvPicPr>
          <xdr:cNvPr id="3" name="Grafik 2">
            <a:extLst>
              <a:ext uri="{FF2B5EF4-FFF2-40B4-BE49-F238E27FC236}">
                <a16:creationId xmlns:a16="http://schemas.microsoft.com/office/drawing/2014/main" id="{54CA9302-B9DB-5DB3-9637-BF7385ED6C6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9994900" y="4813300"/>
            <a:ext cx="7772400" cy="928777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533400</xdr:colOff>
      <xdr:row>31</xdr:row>
      <xdr:rowOff>114300</xdr:rowOff>
    </xdr:from>
    <xdr:to>
      <xdr:col>22</xdr:col>
      <xdr:colOff>304800</xdr:colOff>
      <xdr:row>53</xdr:row>
      <xdr:rowOff>62362</xdr:rowOff>
    </xdr:to>
    <xdr:grpSp>
      <xdr:nvGrpSpPr>
        <xdr:cNvPr id="7" name="Gruppieren 6">
          <a:extLst>
            <a:ext uri="{FF2B5EF4-FFF2-40B4-BE49-F238E27FC236}">
              <a16:creationId xmlns:a16="http://schemas.microsoft.com/office/drawing/2014/main" id="{71D0FB7D-82AC-0D3B-9FC3-DEA3539927A2}"/>
            </a:ext>
          </a:extLst>
        </xdr:cNvPr>
        <xdr:cNvGrpSpPr/>
      </xdr:nvGrpSpPr>
      <xdr:grpSpPr>
        <a:xfrm>
          <a:off x="10439400" y="6413500"/>
          <a:ext cx="8026400" cy="4418462"/>
          <a:chOff x="9829800" y="9055100"/>
          <a:chExt cx="8026400" cy="4418462"/>
        </a:xfrm>
      </xdr:grpSpPr>
      <xdr:pic>
        <xdr:nvPicPr>
          <xdr:cNvPr id="4" name="Grafik 3">
            <a:extLst>
              <a:ext uri="{FF2B5EF4-FFF2-40B4-BE49-F238E27FC236}">
                <a16:creationId xmlns:a16="http://schemas.microsoft.com/office/drawing/2014/main" id="{3910D2E9-45AE-7156-6932-3C380FF08DB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9829800" y="10960100"/>
            <a:ext cx="7772400" cy="2513462"/>
          </a:xfrm>
          <a:prstGeom prst="rect">
            <a:avLst/>
          </a:prstGeom>
        </xdr:spPr>
      </xdr:pic>
      <xdr:pic>
        <xdr:nvPicPr>
          <xdr:cNvPr id="5" name="Grafik 4">
            <a:extLst>
              <a:ext uri="{FF2B5EF4-FFF2-40B4-BE49-F238E27FC236}">
                <a16:creationId xmlns:a16="http://schemas.microsoft.com/office/drawing/2014/main" id="{C93108AC-5F90-989C-6E08-8D56CDD9F3E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0083800" y="9055100"/>
            <a:ext cx="7772400" cy="1994234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584200</xdr:colOff>
      <xdr:row>29</xdr:row>
      <xdr:rowOff>165100</xdr:rowOff>
    </xdr:from>
    <xdr:to>
      <xdr:col>4</xdr:col>
      <xdr:colOff>560499</xdr:colOff>
      <xdr:row>79</xdr:row>
      <xdr:rowOff>63500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4EA1471B-786F-A8DE-D33B-FA6613E41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4200" y="6464300"/>
          <a:ext cx="4497499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</xdr:row>
      <xdr:rowOff>38100</xdr:rowOff>
    </xdr:from>
    <xdr:to>
      <xdr:col>7</xdr:col>
      <xdr:colOff>787400</xdr:colOff>
      <xdr:row>29</xdr:row>
      <xdr:rowOff>103277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33306BA9-1948-11AC-1358-F204F1BEA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00" y="2882900"/>
          <a:ext cx="7772400" cy="3519577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165100</xdr:rowOff>
    </xdr:from>
    <xdr:to>
      <xdr:col>13</xdr:col>
      <xdr:colOff>357200</xdr:colOff>
      <xdr:row>89</xdr:row>
      <xdr:rowOff>63500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17618CFC-8D85-26A0-2AD0-AEDA536FE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23200" y="8496300"/>
          <a:ext cx="4484700" cy="10058400"/>
        </a:xfrm>
        <a:prstGeom prst="rect">
          <a:avLst/>
        </a:prstGeom>
      </xdr:spPr>
    </xdr:pic>
    <xdr:clientData/>
  </xdr:twoCellAnchor>
  <xdr:twoCellAnchor editAs="oneCell">
    <xdr:from>
      <xdr:col>7</xdr:col>
      <xdr:colOff>749300</xdr:colOff>
      <xdr:row>12</xdr:row>
      <xdr:rowOff>127000</xdr:rowOff>
    </xdr:from>
    <xdr:to>
      <xdr:col>17</xdr:col>
      <xdr:colOff>266700</xdr:colOff>
      <xdr:row>36</xdr:row>
      <xdr:rowOff>179739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BC65CCB0-E2F1-705E-3411-09C89E417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47000" y="2971800"/>
          <a:ext cx="7772400" cy="4929539"/>
        </a:xfrm>
        <a:prstGeom prst="rect">
          <a:avLst/>
        </a:prstGeom>
      </xdr:spPr>
    </xdr:pic>
    <xdr:clientData/>
  </xdr:twoCellAnchor>
  <xdr:twoCellAnchor editAs="oneCell">
    <xdr:from>
      <xdr:col>18</xdr:col>
      <xdr:colOff>419100</xdr:colOff>
      <xdr:row>15</xdr:row>
      <xdr:rowOff>101600</xdr:rowOff>
    </xdr:from>
    <xdr:to>
      <xdr:col>27</xdr:col>
      <xdr:colOff>762000</xdr:colOff>
      <xdr:row>34</xdr:row>
      <xdr:rowOff>165959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E7455D28-15E9-95A4-9F5F-2FB5C94F7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497300" y="3149600"/>
          <a:ext cx="7772400" cy="3925159"/>
        </a:xfrm>
        <a:prstGeom prst="rect">
          <a:avLst/>
        </a:prstGeom>
      </xdr:spPr>
    </xdr:pic>
    <xdr:clientData/>
  </xdr:twoCellAnchor>
  <xdr:twoCellAnchor editAs="oneCell">
    <xdr:from>
      <xdr:col>19</xdr:col>
      <xdr:colOff>317500</xdr:colOff>
      <xdr:row>35</xdr:row>
      <xdr:rowOff>127000</xdr:rowOff>
    </xdr:from>
    <xdr:to>
      <xdr:col>24</xdr:col>
      <xdr:colOff>682292</xdr:colOff>
      <xdr:row>85</xdr:row>
      <xdr:rowOff>25400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CA3FA9EE-964D-EEA3-DB77-3E84BD166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221200" y="7239000"/>
          <a:ext cx="4492292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35EFD-7430-3B44-B592-786182E33240}">
  <dimension ref="A1:G46"/>
  <sheetViews>
    <sheetView workbookViewId="0">
      <selection activeCell="E7" sqref="E7"/>
    </sheetView>
  </sheetViews>
  <sheetFormatPr baseColWidth="10" defaultRowHeight="16" x14ac:dyDescent="0.2"/>
  <cols>
    <col min="3" max="3" width="17" customWidth="1"/>
  </cols>
  <sheetData>
    <row r="1" spans="1:7" x14ac:dyDescent="0.2">
      <c r="A1" s="1" t="s">
        <v>35</v>
      </c>
      <c r="B1" s="1" t="s">
        <v>34</v>
      </c>
      <c r="C1" s="1" t="s">
        <v>86</v>
      </c>
      <c r="D1" s="1" t="s">
        <v>87</v>
      </c>
      <c r="E1" s="1" t="s">
        <v>88</v>
      </c>
    </row>
    <row r="2" spans="1:7" x14ac:dyDescent="0.2">
      <c r="A2" t="s">
        <v>0</v>
      </c>
      <c r="B2">
        <v>42099</v>
      </c>
      <c r="C2">
        <f>ROUND(B2/$C$46,0)</f>
        <v>16</v>
      </c>
      <c r="D2">
        <f>ROUND(B2/$D$46,0)</f>
        <v>19</v>
      </c>
      <c r="E2">
        <v>20</v>
      </c>
    </row>
    <row r="3" spans="1:7" x14ac:dyDescent="0.2">
      <c r="A3" t="s">
        <v>1</v>
      </c>
      <c r="B3">
        <v>49575</v>
      </c>
      <c r="C3">
        <f t="shared" ref="C3:C7" si="0">ROUND(B3/$C$46,0)</f>
        <v>19</v>
      </c>
      <c r="D3">
        <f t="shared" ref="D3:D7" si="1">ROUND(B3/$D$46,0)</f>
        <v>22</v>
      </c>
      <c r="E3">
        <v>23</v>
      </c>
      <c r="G3" t="s">
        <v>89</v>
      </c>
    </row>
    <row r="4" spans="1:7" x14ac:dyDescent="0.2">
      <c r="A4" t="s">
        <v>2</v>
      </c>
      <c r="B4">
        <v>29881</v>
      </c>
      <c r="C4">
        <f t="shared" si="0"/>
        <v>11</v>
      </c>
      <c r="D4">
        <f t="shared" si="1"/>
        <v>13</v>
      </c>
      <c r="E4">
        <v>14</v>
      </c>
    </row>
    <row r="5" spans="1:7" x14ac:dyDescent="0.2">
      <c r="A5" t="s">
        <v>3</v>
      </c>
      <c r="B5">
        <v>7348</v>
      </c>
      <c r="C5">
        <f t="shared" si="0"/>
        <v>3</v>
      </c>
      <c r="D5">
        <f t="shared" si="1"/>
        <v>3</v>
      </c>
      <c r="E5">
        <v>3</v>
      </c>
    </row>
    <row r="6" spans="1:7" x14ac:dyDescent="0.2">
      <c r="A6" t="s">
        <v>4</v>
      </c>
      <c r="B6">
        <v>5311</v>
      </c>
      <c r="C6">
        <f t="shared" si="0"/>
        <v>2</v>
      </c>
      <c r="D6">
        <f t="shared" si="1"/>
        <v>2</v>
      </c>
      <c r="E6">
        <v>2</v>
      </c>
    </row>
    <row r="7" spans="1:7" x14ac:dyDescent="0.2">
      <c r="A7" t="s">
        <v>5</v>
      </c>
      <c r="B7">
        <v>7735</v>
      </c>
      <c r="C7">
        <f t="shared" si="0"/>
        <v>3</v>
      </c>
      <c r="D7">
        <f t="shared" si="1"/>
        <v>3</v>
      </c>
      <c r="E7" s="4">
        <v>0</v>
      </c>
      <c r="F7" s="4"/>
    </row>
    <row r="8" spans="1:7" x14ac:dyDescent="0.2">
      <c r="A8" t="s">
        <v>6</v>
      </c>
    </row>
    <row r="9" spans="1:7" x14ac:dyDescent="0.2">
      <c r="A9" t="s">
        <v>9</v>
      </c>
    </row>
    <row r="10" spans="1:7" x14ac:dyDescent="0.2">
      <c r="A10" t="s">
        <v>13</v>
      </c>
    </row>
    <row r="11" spans="1:7" x14ac:dyDescent="0.2">
      <c r="A11" t="s">
        <v>18</v>
      </c>
    </row>
    <row r="12" spans="1:7" x14ac:dyDescent="0.2">
      <c r="A12" t="s">
        <v>45</v>
      </c>
    </row>
    <row r="13" spans="1:7" x14ac:dyDescent="0.2">
      <c r="A13" t="s">
        <v>15</v>
      </c>
    </row>
    <row r="14" spans="1:7" x14ac:dyDescent="0.2">
      <c r="A14" t="s">
        <v>8</v>
      </c>
    </row>
    <row r="15" spans="1:7" x14ac:dyDescent="0.2">
      <c r="A15" t="s">
        <v>49</v>
      </c>
    </row>
    <row r="16" spans="1:7" x14ac:dyDescent="0.2">
      <c r="A16" t="s">
        <v>16</v>
      </c>
    </row>
    <row r="17" spans="1:5" x14ac:dyDescent="0.2">
      <c r="A17" t="s">
        <v>47</v>
      </c>
    </row>
    <row r="18" spans="1:5" x14ac:dyDescent="0.2">
      <c r="A18" t="s">
        <v>10</v>
      </c>
    </row>
    <row r="19" spans="1:5" x14ac:dyDescent="0.2">
      <c r="A19" t="s">
        <v>12</v>
      </c>
    </row>
    <row r="20" spans="1:5" x14ac:dyDescent="0.2">
      <c r="A20" t="s">
        <v>14</v>
      </c>
      <c r="B20">
        <v>2531</v>
      </c>
      <c r="C20">
        <f>ROUND(B20/$C$46,0)</f>
        <v>1</v>
      </c>
      <c r="D20">
        <f>ROUND(B20/$D$46,0)</f>
        <v>1</v>
      </c>
      <c r="E20">
        <v>1</v>
      </c>
    </row>
    <row r="21" spans="1:5" x14ac:dyDescent="0.2">
      <c r="A21" t="s">
        <v>48</v>
      </c>
    </row>
    <row r="22" spans="1:5" x14ac:dyDescent="0.2">
      <c r="A22" t="s">
        <v>22</v>
      </c>
    </row>
    <row r="23" spans="1:5" x14ac:dyDescent="0.2">
      <c r="A23" t="s">
        <v>11</v>
      </c>
    </row>
    <row r="24" spans="1:5" x14ac:dyDescent="0.2">
      <c r="A24" t="s">
        <v>17</v>
      </c>
    </row>
    <row r="25" spans="1:5" x14ac:dyDescent="0.2">
      <c r="A25" t="s">
        <v>65</v>
      </c>
    </row>
    <row r="26" spans="1:5" x14ac:dyDescent="0.2">
      <c r="A26" t="s">
        <v>64</v>
      </c>
    </row>
    <row r="27" spans="1:5" x14ac:dyDescent="0.2">
      <c r="A27" t="s">
        <v>79</v>
      </c>
    </row>
    <row r="28" spans="1:5" x14ac:dyDescent="0.2">
      <c r="A28" t="s">
        <v>80</v>
      </c>
    </row>
    <row r="29" spans="1:5" x14ac:dyDescent="0.2">
      <c r="A29" t="s">
        <v>81</v>
      </c>
    </row>
    <row r="30" spans="1:5" x14ac:dyDescent="0.2">
      <c r="A30" t="s">
        <v>25</v>
      </c>
    </row>
    <row r="31" spans="1:5" x14ac:dyDescent="0.2">
      <c r="A31" t="s">
        <v>82</v>
      </c>
    </row>
    <row r="32" spans="1:5" x14ac:dyDescent="0.2">
      <c r="A32" t="s">
        <v>26</v>
      </c>
      <c r="B32">
        <v>2596</v>
      </c>
      <c r="C32">
        <f t="shared" ref="C32:C35" si="2">ROUND(B32/$C$46,0)</f>
        <v>1</v>
      </c>
      <c r="D32">
        <f t="shared" ref="D32:D35" si="3">ROUND(B32/$D$46,0)</f>
        <v>1</v>
      </c>
      <c r="E32">
        <v>1</v>
      </c>
    </row>
    <row r="33" spans="1:5" x14ac:dyDescent="0.2">
      <c r="A33" t="s">
        <v>27</v>
      </c>
      <c r="B33">
        <v>4032</v>
      </c>
      <c r="C33">
        <f t="shared" si="2"/>
        <v>2</v>
      </c>
      <c r="D33">
        <f t="shared" si="3"/>
        <v>2</v>
      </c>
      <c r="E33">
        <v>2</v>
      </c>
    </row>
    <row r="34" spans="1:5" x14ac:dyDescent="0.2">
      <c r="A34" t="s">
        <v>28</v>
      </c>
      <c r="B34">
        <v>1407</v>
      </c>
      <c r="C34">
        <f t="shared" si="2"/>
        <v>1</v>
      </c>
      <c r="D34">
        <f t="shared" si="3"/>
        <v>1</v>
      </c>
      <c r="E34">
        <v>1</v>
      </c>
    </row>
    <row r="35" spans="1:5" x14ac:dyDescent="0.2">
      <c r="A35" t="s">
        <v>29</v>
      </c>
      <c r="B35">
        <v>2035</v>
      </c>
      <c r="C35">
        <f t="shared" si="2"/>
        <v>1</v>
      </c>
      <c r="D35">
        <f t="shared" si="3"/>
        <v>1</v>
      </c>
      <c r="E35">
        <v>1</v>
      </c>
    </row>
    <row r="36" spans="1:5" x14ac:dyDescent="0.2">
      <c r="A36" t="s">
        <v>30</v>
      </c>
    </row>
    <row r="37" spans="1:5" x14ac:dyDescent="0.2">
      <c r="A37" t="s">
        <v>31</v>
      </c>
    </row>
    <row r="38" spans="1:5" x14ac:dyDescent="0.2">
      <c r="A38" t="s">
        <v>66</v>
      </c>
    </row>
    <row r="39" spans="1:5" x14ac:dyDescent="0.2">
      <c r="A39" t="s">
        <v>67</v>
      </c>
    </row>
    <row r="40" spans="1:5" x14ac:dyDescent="0.2">
      <c r="A40" t="s">
        <v>68</v>
      </c>
    </row>
    <row r="41" spans="1:5" x14ac:dyDescent="0.2">
      <c r="A41" t="s">
        <v>83</v>
      </c>
    </row>
    <row r="42" spans="1:5" x14ac:dyDescent="0.2">
      <c r="A42" t="s">
        <v>84</v>
      </c>
    </row>
    <row r="43" spans="1:5" x14ac:dyDescent="0.2">
      <c r="A43" t="s">
        <v>85</v>
      </c>
    </row>
    <row r="44" spans="1:5" x14ac:dyDescent="0.2">
      <c r="A44" t="s">
        <v>32</v>
      </c>
      <c r="B44">
        <v>75</v>
      </c>
    </row>
    <row r="45" spans="1:5" x14ac:dyDescent="0.2">
      <c r="B45" s="1">
        <f>SUM(B2:B42)</f>
        <v>154550</v>
      </c>
      <c r="C45" s="1">
        <f>SUM(C2:C42)</f>
        <v>60</v>
      </c>
      <c r="D45" s="1">
        <f>SUM(D2:D42)</f>
        <v>68</v>
      </c>
      <c r="E45" s="1">
        <f>SUM(E2:E42)</f>
        <v>68</v>
      </c>
    </row>
    <row r="46" spans="1:5" x14ac:dyDescent="0.2">
      <c r="C46" s="3">
        <v>2600</v>
      </c>
      <c r="D46" s="3">
        <v>2250</v>
      </c>
    </row>
  </sheetData>
  <pageMargins left="0.7" right="0.7" top="0.78740157499999996" bottom="0.78740157499999996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958AB-2E64-484B-868E-8F46710A7107}">
  <dimension ref="A1:Z69"/>
  <sheetViews>
    <sheetView zoomScale="90" zoomScaleNormal="90" workbookViewId="0">
      <selection activeCell="A2" sqref="A2:A6"/>
    </sheetView>
  </sheetViews>
  <sheetFormatPr baseColWidth="10" defaultRowHeight="16" x14ac:dyDescent="0.2"/>
  <cols>
    <col min="1" max="1" width="18" customWidth="1"/>
  </cols>
  <sheetData>
    <row r="1" spans="1:26" x14ac:dyDescent="0.2">
      <c r="A1" s="9" t="s">
        <v>96</v>
      </c>
      <c r="B1" s="10" t="s">
        <v>97</v>
      </c>
      <c r="C1" s="10" t="s">
        <v>98</v>
      </c>
      <c r="D1" s="10" t="s">
        <v>99</v>
      </c>
      <c r="E1" s="10" t="s">
        <v>100</v>
      </c>
      <c r="F1" s="10" t="s">
        <v>101</v>
      </c>
      <c r="G1" s="10" t="s">
        <v>102</v>
      </c>
      <c r="H1" s="10" t="s">
        <v>103</v>
      </c>
      <c r="I1" s="10" t="s">
        <v>104</v>
      </c>
      <c r="J1" s="10" t="s">
        <v>105</v>
      </c>
      <c r="K1" s="10" t="s">
        <v>106</v>
      </c>
      <c r="L1" s="10" t="s">
        <v>107</v>
      </c>
      <c r="M1" s="10" t="s">
        <v>108</v>
      </c>
      <c r="N1" s="10" t="s">
        <v>109</v>
      </c>
      <c r="P1" s="11" t="s">
        <v>116</v>
      </c>
    </row>
    <row r="2" spans="1:26" x14ac:dyDescent="0.2">
      <c r="A2" s="9" t="s">
        <v>91</v>
      </c>
      <c r="B2" s="10">
        <v>16</v>
      </c>
      <c r="C2" s="10">
        <v>16</v>
      </c>
      <c r="D2" s="9">
        <v>10</v>
      </c>
      <c r="E2" s="9">
        <v>11</v>
      </c>
      <c r="F2" s="10">
        <v>7</v>
      </c>
      <c r="G2" s="10">
        <v>7</v>
      </c>
      <c r="H2" s="10">
        <v>3</v>
      </c>
      <c r="I2" s="10">
        <v>3</v>
      </c>
      <c r="J2" s="12">
        <v>1</v>
      </c>
      <c r="K2" s="12">
        <v>0</v>
      </c>
      <c r="L2" s="10">
        <v>0</v>
      </c>
      <c r="M2" s="10">
        <v>0</v>
      </c>
      <c r="N2" s="10">
        <v>2</v>
      </c>
    </row>
    <row r="3" spans="1:26" x14ac:dyDescent="0.2">
      <c r="A3" s="9" t="s">
        <v>92</v>
      </c>
      <c r="B3" s="10">
        <v>21</v>
      </c>
      <c r="C3" s="10">
        <v>21</v>
      </c>
      <c r="D3" s="12">
        <v>7</v>
      </c>
      <c r="E3" s="12">
        <v>8</v>
      </c>
      <c r="F3" s="10">
        <v>8</v>
      </c>
      <c r="G3" s="10">
        <v>8</v>
      </c>
      <c r="H3" s="10">
        <v>5</v>
      </c>
      <c r="I3" s="10">
        <v>5</v>
      </c>
      <c r="J3" s="10">
        <v>1</v>
      </c>
      <c r="K3" s="10">
        <v>1</v>
      </c>
      <c r="L3" s="10">
        <v>0</v>
      </c>
      <c r="M3" s="10">
        <v>0</v>
      </c>
      <c r="N3" s="10">
        <v>2</v>
      </c>
    </row>
    <row r="4" spans="1:26" x14ac:dyDescent="0.2">
      <c r="A4" s="9" t="s">
        <v>93</v>
      </c>
      <c r="B4" s="10">
        <v>10</v>
      </c>
      <c r="C4" s="10">
        <v>10</v>
      </c>
      <c r="D4" s="10">
        <v>23</v>
      </c>
      <c r="E4" s="10">
        <v>23</v>
      </c>
      <c r="F4" s="10">
        <v>2</v>
      </c>
      <c r="G4" s="10">
        <v>2</v>
      </c>
      <c r="H4" s="10">
        <v>2</v>
      </c>
      <c r="I4" s="10">
        <v>2</v>
      </c>
      <c r="J4" s="10">
        <v>3</v>
      </c>
      <c r="K4" s="10">
        <v>3</v>
      </c>
      <c r="L4" s="10">
        <v>0</v>
      </c>
      <c r="M4" s="10">
        <v>0</v>
      </c>
      <c r="N4" s="10">
        <v>2</v>
      </c>
    </row>
    <row r="5" spans="1:26" x14ac:dyDescent="0.2">
      <c r="A5" s="9" t="s">
        <v>94</v>
      </c>
      <c r="B5" s="10">
        <v>17</v>
      </c>
      <c r="C5" s="10">
        <v>17</v>
      </c>
      <c r="D5" s="9">
        <v>8</v>
      </c>
      <c r="E5" s="9">
        <v>9</v>
      </c>
      <c r="F5" s="10">
        <v>3</v>
      </c>
      <c r="G5" s="10">
        <v>3</v>
      </c>
      <c r="H5" s="10">
        <v>2</v>
      </c>
      <c r="I5" s="10">
        <v>2</v>
      </c>
      <c r="J5" s="12">
        <v>2</v>
      </c>
      <c r="K5" s="12">
        <v>1</v>
      </c>
      <c r="L5" s="10">
        <v>0</v>
      </c>
      <c r="M5" s="10">
        <v>0</v>
      </c>
      <c r="N5" s="10">
        <v>2</v>
      </c>
    </row>
    <row r="6" spans="1:26" x14ac:dyDescent="0.2">
      <c r="A6" s="9" t="s">
        <v>95</v>
      </c>
      <c r="B6" s="10">
        <v>20</v>
      </c>
      <c r="C6" s="10">
        <v>20</v>
      </c>
      <c r="D6" s="9">
        <v>4</v>
      </c>
      <c r="E6" s="9">
        <v>5</v>
      </c>
      <c r="F6" s="10">
        <v>3</v>
      </c>
      <c r="G6" s="10">
        <v>3</v>
      </c>
      <c r="H6" s="12">
        <v>3</v>
      </c>
      <c r="I6" s="12">
        <v>2</v>
      </c>
      <c r="J6" s="10">
        <v>0</v>
      </c>
      <c r="K6" s="10">
        <v>0</v>
      </c>
      <c r="L6" s="10">
        <v>0</v>
      </c>
      <c r="M6" s="10">
        <v>0</v>
      </c>
      <c r="N6" s="10">
        <v>2</v>
      </c>
    </row>
    <row r="13" spans="1:26" x14ac:dyDescent="0.2">
      <c r="A13" s="9" t="s">
        <v>91</v>
      </c>
      <c r="G13" s="9" t="s">
        <v>92</v>
      </c>
      <c r="N13" s="9" t="s">
        <v>93</v>
      </c>
      <c r="T13" s="9" t="s">
        <v>94</v>
      </c>
      <c r="Z13" s="9" t="s">
        <v>95</v>
      </c>
    </row>
    <row r="69" spans="1:8" x14ac:dyDescent="0.2">
      <c r="A69" s="1" t="s">
        <v>110</v>
      </c>
      <c r="B69">
        <v>46</v>
      </c>
      <c r="H69">
        <v>50</v>
      </c>
    </row>
  </sheetData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99338-A2EE-E644-B796-F1EE0F0FA770}">
  <dimension ref="A1:F36"/>
  <sheetViews>
    <sheetView workbookViewId="0">
      <selection activeCell="F1" sqref="A1:F1"/>
    </sheetView>
  </sheetViews>
  <sheetFormatPr baseColWidth="10" defaultRowHeight="16" x14ac:dyDescent="0.2"/>
  <cols>
    <col min="1" max="1" width="24.5" customWidth="1"/>
  </cols>
  <sheetData>
    <row r="1" spans="1:6" x14ac:dyDescent="0.2">
      <c r="A1" s="1" t="s">
        <v>35</v>
      </c>
      <c r="B1" s="1" t="s">
        <v>34</v>
      </c>
      <c r="C1" s="1"/>
      <c r="D1" s="1" t="s">
        <v>33</v>
      </c>
      <c r="E1" s="1"/>
      <c r="F1" s="1" t="s">
        <v>37</v>
      </c>
    </row>
    <row r="2" spans="1:6" x14ac:dyDescent="0.2">
      <c r="A2" t="s">
        <v>0</v>
      </c>
      <c r="B2">
        <v>3315</v>
      </c>
      <c r="C2">
        <f>B2/$C$36</f>
        <v>11.05</v>
      </c>
      <c r="D2">
        <f t="shared" ref="D2:D7" si="0">ROUND(B2/$C$36,0)</f>
        <v>11</v>
      </c>
      <c r="F2">
        <v>11</v>
      </c>
    </row>
    <row r="3" spans="1:6" x14ac:dyDescent="0.2">
      <c r="A3" t="s">
        <v>1</v>
      </c>
      <c r="B3">
        <v>3730</v>
      </c>
      <c r="C3">
        <f t="shared" ref="C3:C7" si="1">B3/$C$36</f>
        <v>12.433333333333334</v>
      </c>
      <c r="D3">
        <f t="shared" si="0"/>
        <v>12</v>
      </c>
      <c r="F3">
        <v>12</v>
      </c>
    </row>
    <row r="4" spans="1:6" x14ac:dyDescent="0.2">
      <c r="A4" t="s">
        <v>2</v>
      </c>
      <c r="B4">
        <v>2250</v>
      </c>
      <c r="C4" s="4">
        <f t="shared" si="1"/>
        <v>7.5</v>
      </c>
      <c r="D4" s="4">
        <f t="shared" si="0"/>
        <v>8</v>
      </c>
      <c r="E4" s="4" t="s">
        <v>62</v>
      </c>
      <c r="F4">
        <v>7</v>
      </c>
    </row>
    <row r="5" spans="1:6" x14ac:dyDescent="0.2">
      <c r="A5" t="s">
        <v>3</v>
      </c>
      <c r="B5">
        <v>967</v>
      </c>
      <c r="C5">
        <f t="shared" si="1"/>
        <v>3.2233333333333332</v>
      </c>
      <c r="D5">
        <f t="shared" si="0"/>
        <v>3</v>
      </c>
      <c r="F5">
        <v>3</v>
      </c>
    </row>
    <row r="6" spans="1:6" x14ac:dyDescent="0.2">
      <c r="A6" t="s">
        <v>4</v>
      </c>
      <c r="B6">
        <v>450</v>
      </c>
      <c r="C6" s="4">
        <f t="shared" si="1"/>
        <v>1.5</v>
      </c>
      <c r="D6" s="4">
        <f t="shared" si="0"/>
        <v>2</v>
      </c>
      <c r="E6" s="4" t="s">
        <v>62</v>
      </c>
      <c r="F6">
        <v>2</v>
      </c>
    </row>
    <row r="7" spans="1:6" x14ac:dyDescent="0.2">
      <c r="A7" t="s">
        <v>5</v>
      </c>
      <c r="B7">
        <v>505</v>
      </c>
      <c r="C7">
        <f t="shared" si="1"/>
        <v>1.6833333333333333</v>
      </c>
      <c r="D7">
        <f t="shared" si="0"/>
        <v>2</v>
      </c>
      <c r="F7">
        <v>2</v>
      </c>
    </row>
    <row r="8" spans="1:6" x14ac:dyDescent="0.2">
      <c r="A8" t="s">
        <v>6</v>
      </c>
    </row>
    <row r="9" spans="1:6" x14ac:dyDescent="0.2">
      <c r="A9" t="s">
        <v>7</v>
      </c>
    </row>
    <row r="10" spans="1:6" x14ac:dyDescent="0.2">
      <c r="A10" t="s">
        <v>8</v>
      </c>
    </row>
    <row r="11" spans="1:6" x14ac:dyDescent="0.2">
      <c r="A11" t="s">
        <v>9</v>
      </c>
    </row>
    <row r="12" spans="1:6" x14ac:dyDescent="0.2">
      <c r="A12" t="s">
        <v>10</v>
      </c>
    </row>
    <row r="13" spans="1:6" x14ac:dyDescent="0.2">
      <c r="A13" t="s">
        <v>11</v>
      </c>
    </row>
    <row r="14" spans="1:6" x14ac:dyDescent="0.2">
      <c r="A14" t="s">
        <v>12</v>
      </c>
    </row>
    <row r="15" spans="1:6" x14ac:dyDescent="0.2">
      <c r="A15" t="s">
        <v>13</v>
      </c>
    </row>
    <row r="16" spans="1:6" x14ac:dyDescent="0.2">
      <c r="A16" t="s">
        <v>14</v>
      </c>
    </row>
    <row r="17" spans="1:6" x14ac:dyDescent="0.2">
      <c r="A17" t="s">
        <v>15</v>
      </c>
    </row>
    <row r="18" spans="1:6" x14ac:dyDescent="0.2">
      <c r="A18" t="s">
        <v>16</v>
      </c>
    </row>
    <row r="19" spans="1:6" x14ac:dyDescent="0.2">
      <c r="A19" t="s">
        <v>17</v>
      </c>
    </row>
    <row r="20" spans="1:6" x14ac:dyDescent="0.2">
      <c r="A20" t="s">
        <v>18</v>
      </c>
      <c r="B20">
        <v>328</v>
      </c>
      <c r="C20">
        <f>B20/$C$36</f>
        <v>1.0933333333333333</v>
      </c>
      <c r="D20">
        <f>ROUND(B20/$C$36,0)</f>
        <v>1</v>
      </c>
      <c r="F20">
        <v>1</v>
      </c>
    </row>
    <row r="21" spans="1:6" x14ac:dyDescent="0.2">
      <c r="A21" t="s">
        <v>19</v>
      </c>
    </row>
    <row r="22" spans="1:6" x14ac:dyDescent="0.2">
      <c r="A22" t="s">
        <v>20</v>
      </c>
    </row>
    <row r="23" spans="1:6" x14ac:dyDescent="0.2">
      <c r="A23" t="s">
        <v>21</v>
      </c>
    </row>
    <row r="24" spans="1:6" x14ac:dyDescent="0.2">
      <c r="A24" t="s">
        <v>22</v>
      </c>
    </row>
    <row r="25" spans="1:6" x14ac:dyDescent="0.2">
      <c r="A25" t="s">
        <v>23</v>
      </c>
    </row>
    <row r="26" spans="1:6" x14ac:dyDescent="0.2">
      <c r="A26" t="s">
        <v>24</v>
      </c>
    </row>
    <row r="27" spans="1:6" x14ac:dyDescent="0.2">
      <c r="A27" t="s">
        <v>25</v>
      </c>
    </row>
    <row r="28" spans="1:6" x14ac:dyDescent="0.2">
      <c r="A28" t="s">
        <v>26</v>
      </c>
    </row>
    <row r="29" spans="1:6" x14ac:dyDescent="0.2">
      <c r="A29" t="s">
        <v>27</v>
      </c>
    </row>
    <row r="30" spans="1:6" x14ac:dyDescent="0.2">
      <c r="A30" t="s">
        <v>28</v>
      </c>
    </row>
    <row r="31" spans="1:6" x14ac:dyDescent="0.2">
      <c r="A31" t="s">
        <v>29</v>
      </c>
    </row>
    <row r="32" spans="1:6" x14ac:dyDescent="0.2">
      <c r="A32" t="s">
        <v>30</v>
      </c>
    </row>
    <row r="33" spans="1:6" x14ac:dyDescent="0.2">
      <c r="A33" t="s">
        <v>31</v>
      </c>
    </row>
    <row r="34" spans="1:6" x14ac:dyDescent="0.2">
      <c r="A34" t="s">
        <v>32</v>
      </c>
    </row>
    <row r="35" spans="1:6" x14ac:dyDescent="0.2">
      <c r="B35" s="1">
        <f>SUM(B2:B34)</f>
        <v>11545</v>
      </c>
      <c r="C35" s="1">
        <f>SUM(C2:C34)</f>
        <v>38.483333333333334</v>
      </c>
      <c r="D35" s="1">
        <f>SUM(D2:D34)</f>
        <v>39</v>
      </c>
      <c r="E35" s="1"/>
      <c r="F35" s="1">
        <f>SUM(F2:F34)</f>
        <v>38</v>
      </c>
    </row>
    <row r="36" spans="1:6" x14ac:dyDescent="0.2">
      <c r="C36">
        <v>300</v>
      </c>
    </row>
  </sheetData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B0160-EA9F-8744-B57C-EB465B41C480}">
  <dimension ref="A1:G36"/>
  <sheetViews>
    <sheetView workbookViewId="0">
      <selection activeCell="G2" sqref="G2"/>
    </sheetView>
  </sheetViews>
  <sheetFormatPr baseColWidth="10" defaultRowHeight="16" x14ac:dyDescent="0.2"/>
  <sheetData>
    <row r="1" spans="1:7" x14ac:dyDescent="0.2">
      <c r="A1" s="1" t="s">
        <v>35</v>
      </c>
      <c r="B1" s="1" t="s">
        <v>36</v>
      </c>
      <c r="C1" s="1" t="s">
        <v>34</v>
      </c>
      <c r="D1" s="1" t="s">
        <v>33</v>
      </c>
      <c r="E1" s="1" t="s">
        <v>37</v>
      </c>
      <c r="F1" s="1" t="s">
        <v>72</v>
      </c>
      <c r="G1" s="1"/>
    </row>
    <row r="2" spans="1:7" x14ac:dyDescent="0.2">
      <c r="A2" t="s">
        <v>0</v>
      </c>
      <c r="B2" s="2">
        <f>100/$C$35*C2</f>
        <v>38.502336153554744</v>
      </c>
      <c r="C2">
        <v>3049</v>
      </c>
      <c r="D2">
        <f>ROUND(C2/$D$36,0)</f>
        <v>10</v>
      </c>
      <c r="E2">
        <v>10</v>
      </c>
      <c r="F2">
        <f>ROUND(C2/$F$36,0)</f>
        <v>9</v>
      </c>
      <c r="G2" s="2">
        <f>C2/$F$36</f>
        <v>9.2393939393939402</v>
      </c>
    </row>
    <row r="3" spans="1:7" x14ac:dyDescent="0.2">
      <c r="A3" t="s">
        <v>1</v>
      </c>
      <c r="B3" s="2">
        <f>100/$C$35*C3</f>
        <v>50.448288925369361</v>
      </c>
      <c r="C3">
        <v>3995</v>
      </c>
      <c r="D3">
        <f>ROUND(C3/$D$36,0)</f>
        <v>13</v>
      </c>
      <c r="E3">
        <v>14</v>
      </c>
      <c r="F3" s="1">
        <v>14</v>
      </c>
    </row>
    <row r="4" spans="1:7" x14ac:dyDescent="0.2">
      <c r="A4" t="s">
        <v>2</v>
      </c>
      <c r="B4" s="2">
        <f>100/$C$35*C4</f>
        <v>7.6903649450688212</v>
      </c>
      <c r="C4">
        <v>609</v>
      </c>
      <c r="D4">
        <f>ROUND(C4/$D$36,0)</f>
        <v>2</v>
      </c>
      <c r="E4">
        <v>2</v>
      </c>
      <c r="F4">
        <f>ROUND(C4/$F$36,0)</f>
        <v>2</v>
      </c>
      <c r="G4" s="2">
        <f>C4/$F$36</f>
        <v>1.8454545454545455</v>
      </c>
    </row>
    <row r="5" spans="1:7" x14ac:dyDescent="0.2">
      <c r="A5" t="s">
        <v>3</v>
      </c>
    </row>
    <row r="6" spans="1:7" x14ac:dyDescent="0.2">
      <c r="A6" t="s">
        <v>4</v>
      </c>
      <c r="B6" s="2">
        <f>100/$C$35*C6</f>
        <v>2.7655006945321379</v>
      </c>
      <c r="C6">
        <v>219</v>
      </c>
      <c r="D6">
        <f>ROUND(C6/$D$36,0)</f>
        <v>1</v>
      </c>
      <c r="E6" s="4">
        <v>0</v>
      </c>
      <c r="F6">
        <f>ROUND(C6/$F$36,0)</f>
        <v>1</v>
      </c>
      <c r="G6" s="2">
        <f>C6/$F$36</f>
        <v>0.66363636363636369</v>
      </c>
    </row>
    <row r="7" spans="1:7" x14ac:dyDescent="0.2">
      <c r="A7" t="s">
        <v>5</v>
      </c>
    </row>
    <row r="8" spans="1:7" x14ac:dyDescent="0.2">
      <c r="A8" t="s">
        <v>6</v>
      </c>
    </row>
    <row r="9" spans="1:7" x14ac:dyDescent="0.2">
      <c r="A9" t="s">
        <v>7</v>
      </c>
    </row>
    <row r="10" spans="1:7" x14ac:dyDescent="0.2">
      <c r="A10" t="s">
        <v>8</v>
      </c>
    </row>
    <row r="11" spans="1:7" x14ac:dyDescent="0.2">
      <c r="A11" t="s">
        <v>9</v>
      </c>
    </row>
    <row r="12" spans="1:7" x14ac:dyDescent="0.2">
      <c r="A12" t="s">
        <v>10</v>
      </c>
    </row>
    <row r="13" spans="1:7" x14ac:dyDescent="0.2">
      <c r="A13" t="s">
        <v>11</v>
      </c>
    </row>
    <row r="14" spans="1:7" x14ac:dyDescent="0.2">
      <c r="A14" t="s">
        <v>12</v>
      </c>
    </row>
    <row r="15" spans="1:7" x14ac:dyDescent="0.2">
      <c r="A15" t="s">
        <v>13</v>
      </c>
    </row>
    <row r="16" spans="1:7" x14ac:dyDescent="0.2">
      <c r="A16" t="s">
        <v>14</v>
      </c>
    </row>
    <row r="17" spans="1:1" x14ac:dyDescent="0.2">
      <c r="A17" t="s">
        <v>15</v>
      </c>
    </row>
    <row r="18" spans="1:1" x14ac:dyDescent="0.2">
      <c r="A18" t="s">
        <v>16</v>
      </c>
    </row>
    <row r="19" spans="1:1" x14ac:dyDescent="0.2">
      <c r="A19" t="s">
        <v>17</v>
      </c>
    </row>
    <row r="20" spans="1:1" x14ac:dyDescent="0.2">
      <c r="A20" t="s">
        <v>18</v>
      </c>
    </row>
    <row r="21" spans="1:1" x14ac:dyDescent="0.2">
      <c r="A21" t="s">
        <v>19</v>
      </c>
    </row>
    <row r="22" spans="1:1" x14ac:dyDescent="0.2">
      <c r="A22" t="s">
        <v>20</v>
      </c>
    </row>
    <row r="23" spans="1:1" x14ac:dyDescent="0.2">
      <c r="A23" t="s">
        <v>21</v>
      </c>
    </row>
    <row r="24" spans="1:1" x14ac:dyDescent="0.2">
      <c r="A24" t="s">
        <v>22</v>
      </c>
    </row>
    <row r="25" spans="1:1" x14ac:dyDescent="0.2">
      <c r="A25" t="s">
        <v>23</v>
      </c>
    </row>
    <row r="26" spans="1:1" x14ac:dyDescent="0.2">
      <c r="A26" t="s">
        <v>24</v>
      </c>
    </row>
    <row r="27" spans="1:1" x14ac:dyDescent="0.2">
      <c r="A27" t="s">
        <v>25</v>
      </c>
    </row>
    <row r="28" spans="1:1" x14ac:dyDescent="0.2">
      <c r="A28" t="s">
        <v>26</v>
      </c>
    </row>
    <row r="29" spans="1:1" x14ac:dyDescent="0.2">
      <c r="A29" t="s">
        <v>27</v>
      </c>
    </row>
    <row r="30" spans="1:1" x14ac:dyDescent="0.2">
      <c r="A30" t="s">
        <v>28</v>
      </c>
    </row>
    <row r="31" spans="1:1" x14ac:dyDescent="0.2">
      <c r="A31" t="s">
        <v>29</v>
      </c>
    </row>
    <row r="32" spans="1:1" x14ac:dyDescent="0.2">
      <c r="A32" t="s">
        <v>30</v>
      </c>
    </row>
    <row r="33" spans="1:7" x14ac:dyDescent="0.2">
      <c r="A33" t="s">
        <v>31</v>
      </c>
    </row>
    <row r="34" spans="1:7" x14ac:dyDescent="0.2">
      <c r="A34" t="s">
        <v>32</v>
      </c>
      <c r="B34" s="2">
        <f>100/$C$35*C34</f>
        <v>0.59350928147493365</v>
      </c>
      <c r="C34">
        <v>47</v>
      </c>
      <c r="E34">
        <v>0</v>
      </c>
      <c r="G34" s="2">
        <f>C34/$F$36</f>
        <v>0.14242424242424243</v>
      </c>
    </row>
    <row r="35" spans="1:7" x14ac:dyDescent="0.2">
      <c r="B35" s="1">
        <f>SUM(B2:B34)</f>
        <v>100</v>
      </c>
      <c r="C35" s="1">
        <f>SUM(C2:C34)</f>
        <v>7919</v>
      </c>
      <c r="D35" s="1">
        <f>SUM(D2:D33)</f>
        <v>26</v>
      </c>
      <c r="F35" s="1">
        <f>SUM(F2:F33)</f>
        <v>26</v>
      </c>
    </row>
    <row r="36" spans="1:7" x14ac:dyDescent="0.2">
      <c r="D36">
        <v>310</v>
      </c>
      <c r="F36">
        <v>330</v>
      </c>
    </row>
  </sheetData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A33D1-D781-A84F-B7DC-5BCF876F3276}">
  <dimension ref="A1:F33"/>
  <sheetViews>
    <sheetView workbookViewId="0">
      <selection activeCell="B24" sqref="B24"/>
    </sheetView>
  </sheetViews>
  <sheetFormatPr baseColWidth="10" defaultRowHeight="16" x14ac:dyDescent="0.2"/>
  <sheetData>
    <row r="1" spans="1:6" ht="176" x14ac:dyDescent="0.2">
      <c r="F1" s="5" t="s">
        <v>61</v>
      </c>
    </row>
    <row r="2" spans="1:6" x14ac:dyDescent="0.2">
      <c r="C2" t="s">
        <v>69</v>
      </c>
    </row>
    <row r="3" spans="1:6" x14ac:dyDescent="0.2">
      <c r="B3" t="s">
        <v>36</v>
      </c>
      <c r="C3" t="s">
        <v>63</v>
      </c>
      <c r="D3" s="1" t="s">
        <v>33</v>
      </c>
      <c r="E3" s="1" t="s">
        <v>37</v>
      </c>
    </row>
    <row r="4" spans="1:6" x14ac:dyDescent="0.2">
      <c r="A4" t="s">
        <v>1</v>
      </c>
      <c r="B4" s="2">
        <f t="shared" ref="B4:B9" si="0">100/$C$32*C4</f>
        <v>25.203472599023328</v>
      </c>
      <c r="C4">
        <v>1858</v>
      </c>
      <c r="D4">
        <f t="shared" ref="D4:D9" si="1">ROUND(C4/$D$33,0)</f>
        <v>5</v>
      </c>
      <c r="E4">
        <v>5</v>
      </c>
    </row>
    <row r="5" spans="1:6" x14ac:dyDescent="0.2">
      <c r="A5" t="s">
        <v>0</v>
      </c>
      <c r="B5" s="2">
        <f t="shared" si="0"/>
        <v>30.073250135648397</v>
      </c>
      <c r="C5">
        <v>2217</v>
      </c>
      <c r="D5">
        <f t="shared" si="1"/>
        <v>5</v>
      </c>
      <c r="E5" s="4">
        <v>6</v>
      </c>
    </row>
    <row r="6" spans="1:6" x14ac:dyDescent="0.2">
      <c r="A6" t="s">
        <v>2</v>
      </c>
      <c r="B6" s="2">
        <f t="shared" si="0"/>
        <v>16.996744438415625</v>
      </c>
      <c r="C6">
        <v>1253</v>
      </c>
      <c r="D6">
        <f t="shared" si="1"/>
        <v>3</v>
      </c>
      <c r="E6">
        <v>3</v>
      </c>
    </row>
    <row r="7" spans="1:6" x14ac:dyDescent="0.2">
      <c r="A7" t="s">
        <v>4</v>
      </c>
      <c r="B7" s="2">
        <f t="shared" si="0"/>
        <v>3.7438958220292999</v>
      </c>
      <c r="C7">
        <v>276</v>
      </c>
      <c r="D7">
        <f t="shared" si="1"/>
        <v>1</v>
      </c>
      <c r="E7">
        <v>1</v>
      </c>
    </row>
    <row r="8" spans="1:6" x14ac:dyDescent="0.2">
      <c r="A8" t="s">
        <v>3</v>
      </c>
      <c r="B8" s="2">
        <f t="shared" si="0"/>
        <v>5.3581117742810633</v>
      </c>
      <c r="C8">
        <v>395</v>
      </c>
      <c r="D8">
        <f t="shared" si="1"/>
        <v>1</v>
      </c>
      <c r="E8">
        <v>1</v>
      </c>
    </row>
    <row r="9" spans="1:6" x14ac:dyDescent="0.2">
      <c r="A9" t="s">
        <v>5</v>
      </c>
      <c r="B9" s="2">
        <f t="shared" si="0"/>
        <v>9.9294628323385776</v>
      </c>
      <c r="C9">
        <v>732</v>
      </c>
      <c r="D9" s="4">
        <f t="shared" si="1"/>
        <v>2</v>
      </c>
      <c r="E9" s="4">
        <v>1</v>
      </c>
      <c r="F9" t="s">
        <v>70</v>
      </c>
    </row>
    <row r="10" spans="1:6" x14ac:dyDescent="0.2">
      <c r="A10" t="s">
        <v>6</v>
      </c>
    </row>
    <row r="11" spans="1:6" x14ac:dyDescent="0.2">
      <c r="A11" t="s">
        <v>9</v>
      </c>
    </row>
    <row r="12" spans="1:6" x14ac:dyDescent="0.2">
      <c r="A12" t="s">
        <v>13</v>
      </c>
      <c r="B12" s="2">
        <f>100/$C$32*C12</f>
        <v>1.0851871947911014</v>
      </c>
      <c r="C12">
        <v>80</v>
      </c>
      <c r="D12">
        <f>ROUND(C12/$D$33,0)</f>
        <v>0</v>
      </c>
    </row>
    <row r="13" spans="1:6" x14ac:dyDescent="0.2">
      <c r="A13" t="s">
        <v>45</v>
      </c>
    </row>
    <row r="14" spans="1:6" x14ac:dyDescent="0.2">
      <c r="A14" t="s">
        <v>15</v>
      </c>
    </row>
    <row r="15" spans="1:6" x14ac:dyDescent="0.2">
      <c r="A15" t="s">
        <v>47</v>
      </c>
    </row>
    <row r="16" spans="1:6" x14ac:dyDescent="0.2">
      <c r="A16" t="s">
        <v>16</v>
      </c>
    </row>
    <row r="17" spans="1:5" x14ac:dyDescent="0.2">
      <c r="A17" t="s">
        <v>18</v>
      </c>
    </row>
    <row r="18" spans="1:5" x14ac:dyDescent="0.2">
      <c r="A18" t="s">
        <v>48</v>
      </c>
    </row>
    <row r="19" spans="1:5" x14ac:dyDescent="0.2">
      <c r="A19" t="s">
        <v>64</v>
      </c>
    </row>
    <row r="20" spans="1:5" x14ac:dyDescent="0.2">
      <c r="A20" t="s">
        <v>65</v>
      </c>
    </row>
    <row r="21" spans="1:5" x14ac:dyDescent="0.2">
      <c r="A21" t="s">
        <v>49</v>
      </c>
    </row>
    <row r="22" spans="1:5" x14ac:dyDescent="0.2">
      <c r="A22" t="s">
        <v>25</v>
      </c>
    </row>
    <row r="23" spans="1:5" x14ac:dyDescent="0.2">
      <c r="A23" t="s">
        <v>26</v>
      </c>
      <c r="B23" s="2">
        <f>100/$C$32*C23</f>
        <v>7.0130222463374929</v>
      </c>
      <c r="C23">
        <v>517</v>
      </c>
      <c r="D23">
        <f>ROUND(C23/$D$33,0)</f>
        <v>1</v>
      </c>
      <c r="E23">
        <v>1</v>
      </c>
    </row>
    <row r="24" spans="1:5" x14ac:dyDescent="0.2">
      <c r="A24" t="s">
        <v>27</v>
      </c>
      <c r="B24" s="2">
        <f>100/$C$32*C24</f>
        <v>0.59685295713510578</v>
      </c>
      <c r="C24">
        <v>44</v>
      </c>
      <c r="D24">
        <f>ROUND(C24/$D$33,0)</f>
        <v>0</v>
      </c>
    </row>
    <row r="25" spans="1:5" x14ac:dyDescent="0.2">
      <c r="A25" t="s">
        <v>28</v>
      </c>
    </row>
    <row r="26" spans="1:5" x14ac:dyDescent="0.2">
      <c r="A26" t="s">
        <v>29</v>
      </c>
    </row>
    <row r="27" spans="1:5" x14ac:dyDescent="0.2">
      <c r="A27" t="s">
        <v>30</v>
      </c>
    </row>
    <row r="28" spans="1:5" x14ac:dyDescent="0.2">
      <c r="A28" t="s">
        <v>31</v>
      </c>
    </row>
    <row r="29" spans="1:5" x14ac:dyDescent="0.2">
      <c r="A29" t="s">
        <v>66</v>
      </c>
    </row>
    <row r="30" spans="1:5" x14ac:dyDescent="0.2">
      <c r="A30" t="s">
        <v>67</v>
      </c>
    </row>
    <row r="31" spans="1:5" x14ac:dyDescent="0.2">
      <c r="A31" t="s">
        <v>68</v>
      </c>
    </row>
    <row r="32" spans="1:5" x14ac:dyDescent="0.2">
      <c r="C32" s="1">
        <f>SUM(C4:C31)</f>
        <v>7372</v>
      </c>
      <c r="D32" s="1">
        <f>SUM(D4:D31)</f>
        <v>18</v>
      </c>
      <c r="E32" s="1">
        <f>SUM(E4:E31)</f>
        <v>18</v>
      </c>
    </row>
    <row r="33" spans="4:4" x14ac:dyDescent="0.2">
      <c r="D33" s="1">
        <v>410</v>
      </c>
    </row>
  </sheetData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25945-F9C3-EB44-95A7-FE9087CA25C8}">
  <dimension ref="A1:F37"/>
  <sheetViews>
    <sheetView workbookViewId="0">
      <selection activeCell="C36" sqref="C2:C36"/>
    </sheetView>
  </sheetViews>
  <sheetFormatPr baseColWidth="10" defaultRowHeight="16" x14ac:dyDescent="0.2"/>
  <sheetData>
    <row r="1" spans="1:5" x14ac:dyDescent="0.2">
      <c r="B1" t="s">
        <v>36</v>
      </c>
      <c r="C1" s="1" t="s">
        <v>34</v>
      </c>
      <c r="D1" s="1" t="s">
        <v>33</v>
      </c>
      <c r="E1" s="1" t="s">
        <v>58</v>
      </c>
    </row>
    <row r="2" spans="1:5" x14ac:dyDescent="0.2">
      <c r="A2" t="s">
        <v>0</v>
      </c>
      <c r="B2" s="2">
        <f>100/$C$36*C2</f>
        <v>38.024352414739809</v>
      </c>
      <c r="C2" s="7">
        <v>85316</v>
      </c>
      <c r="D2">
        <f>ROUND(C2/$D$37,0)</f>
        <v>27</v>
      </c>
      <c r="E2">
        <v>27</v>
      </c>
    </row>
    <row r="3" spans="1:5" x14ac:dyDescent="0.2">
      <c r="A3" t="s">
        <v>1</v>
      </c>
      <c r="B3" s="2">
        <f t="shared" ref="B3:B6" si="0">100/$C$36*C3</f>
        <v>31.816358547412332</v>
      </c>
      <c r="C3" s="7">
        <v>71387</v>
      </c>
      <c r="D3">
        <f>ROUND(C3/$D$37,0)</f>
        <v>23</v>
      </c>
      <c r="E3">
        <v>23</v>
      </c>
    </row>
    <row r="4" spans="1:5" x14ac:dyDescent="0.2">
      <c r="A4" t="s">
        <v>2</v>
      </c>
      <c r="B4" s="2">
        <f t="shared" si="0"/>
        <v>13.287308576827767</v>
      </c>
      <c r="C4" s="7">
        <v>29813</v>
      </c>
      <c r="D4">
        <f t="shared" ref="D4:D6" si="1">ROUND(C4/$D$37,0)</f>
        <v>9</v>
      </c>
      <c r="E4" s="4">
        <v>10</v>
      </c>
    </row>
    <row r="5" spans="1:5" x14ac:dyDescent="0.2">
      <c r="A5" t="s">
        <v>3</v>
      </c>
      <c r="B5" s="2">
        <f t="shared" si="0"/>
        <v>4.5259658067851607</v>
      </c>
      <c r="C5" s="7">
        <v>10155</v>
      </c>
      <c r="D5">
        <f t="shared" si="1"/>
        <v>3</v>
      </c>
      <c r="E5">
        <v>3</v>
      </c>
    </row>
    <row r="6" spans="1:5" x14ac:dyDescent="0.2">
      <c r="A6" t="s">
        <v>4</v>
      </c>
      <c r="B6" s="2">
        <f t="shared" si="0"/>
        <v>5.4111029896778566</v>
      </c>
      <c r="C6" s="7">
        <v>12141</v>
      </c>
      <c r="D6">
        <f t="shared" si="1"/>
        <v>4</v>
      </c>
      <c r="E6">
        <v>4</v>
      </c>
    </row>
    <row r="7" spans="1:5" x14ac:dyDescent="0.2">
      <c r="A7" t="s">
        <v>40</v>
      </c>
      <c r="C7" s="7"/>
    </row>
    <row r="8" spans="1:5" x14ac:dyDescent="0.2">
      <c r="A8" t="s">
        <v>9</v>
      </c>
      <c r="C8" s="7"/>
    </row>
    <row r="9" spans="1:5" x14ac:dyDescent="0.2">
      <c r="A9" t="s">
        <v>13</v>
      </c>
      <c r="B9" s="2">
        <f>100/$C$36*C9</f>
        <v>1.0121583798334908</v>
      </c>
      <c r="C9" s="7">
        <v>2271</v>
      </c>
      <c r="D9">
        <f>ROUND(C9/$D$37,0)</f>
        <v>1</v>
      </c>
      <c r="E9">
        <v>1</v>
      </c>
    </row>
    <row r="10" spans="1:5" x14ac:dyDescent="0.2">
      <c r="A10" t="s">
        <v>41</v>
      </c>
      <c r="C10" s="7"/>
    </row>
    <row r="11" spans="1:5" x14ac:dyDescent="0.2">
      <c r="A11" t="s">
        <v>8</v>
      </c>
      <c r="C11" s="7"/>
    </row>
    <row r="12" spans="1:5" x14ac:dyDescent="0.2">
      <c r="A12" t="s">
        <v>16</v>
      </c>
      <c r="C12" s="7"/>
    </row>
    <row r="13" spans="1:5" x14ac:dyDescent="0.2">
      <c r="A13" t="s">
        <v>10</v>
      </c>
      <c r="C13" s="7"/>
    </row>
    <row r="14" spans="1:5" x14ac:dyDescent="0.2">
      <c r="A14" t="s">
        <v>6</v>
      </c>
      <c r="C14" s="7">
        <v>6977</v>
      </c>
      <c r="D14">
        <f>ROUND(C14/$D$37,0)</f>
        <v>2</v>
      </c>
      <c r="E14">
        <v>2</v>
      </c>
    </row>
    <row r="15" spans="1:5" x14ac:dyDescent="0.2">
      <c r="A15" t="s">
        <v>12</v>
      </c>
      <c r="C15" s="7"/>
    </row>
    <row r="16" spans="1:5" x14ac:dyDescent="0.2">
      <c r="A16" t="s">
        <v>18</v>
      </c>
      <c r="C16" s="7"/>
    </row>
    <row r="17" spans="1:6" x14ac:dyDescent="0.2">
      <c r="A17" t="s">
        <v>42</v>
      </c>
      <c r="C17" s="7"/>
    </row>
    <row r="18" spans="1:6" x14ac:dyDescent="0.2">
      <c r="A18" t="s">
        <v>5</v>
      </c>
      <c r="B18" s="2">
        <f>100/$C$36*C18</f>
        <v>0.78262884851942305</v>
      </c>
      <c r="C18" s="7">
        <v>1756</v>
      </c>
      <c r="D18">
        <f>ROUND(C18/$D$37,0)</f>
        <v>1</v>
      </c>
      <c r="E18">
        <v>1</v>
      </c>
    </row>
    <row r="19" spans="1:6" x14ac:dyDescent="0.2">
      <c r="A19" t="s">
        <v>43</v>
      </c>
      <c r="C19" s="7"/>
    </row>
    <row r="20" spans="1:6" x14ac:dyDescent="0.2">
      <c r="A20" t="s">
        <v>44</v>
      </c>
      <c r="C20" s="7"/>
    </row>
    <row r="21" spans="1:6" x14ac:dyDescent="0.2">
      <c r="A21" t="s">
        <v>45</v>
      </c>
      <c r="C21" s="7"/>
    </row>
    <row r="22" spans="1:6" x14ac:dyDescent="0.2">
      <c r="A22" t="s">
        <v>46</v>
      </c>
      <c r="C22" s="7"/>
    </row>
    <row r="23" spans="1:6" x14ac:dyDescent="0.2">
      <c r="A23" t="s">
        <v>47</v>
      </c>
      <c r="C23" s="7"/>
    </row>
    <row r="24" spans="1:6" x14ac:dyDescent="0.2">
      <c r="A24" t="s">
        <v>48</v>
      </c>
      <c r="C24" s="7"/>
    </row>
    <row r="25" spans="1:6" x14ac:dyDescent="0.2">
      <c r="A25" t="s">
        <v>14</v>
      </c>
      <c r="C25" s="7"/>
    </row>
    <row r="26" spans="1:6" x14ac:dyDescent="0.2">
      <c r="A26" t="s">
        <v>49</v>
      </c>
      <c r="C26" s="7"/>
    </row>
    <row r="27" spans="1:6" x14ac:dyDescent="0.2">
      <c r="A27" t="s">
        <v>50</v>
      </c>
      <c r="B27" s="2">
        <f>100/$C$36*C27</f>
        <v>1.1449735261084271</v>
      </c>
      <c r="C27" s="7">
        <v>2569</v>
      </c>
      <c r="D27">
        <f>ROUND(C27/$D$37,0)</f>
        <v>1</v>
      </c>
      <c r="E27">
        <v>1</v>
      </c>
    </row>
    <row r="28" spans="1:6" x14ac:dyDescent="0.2">
      <c r="A28" t="s">
        <v>51</v>
      </c>
      <c r="B28" s="2">
        <f>100/$C$36*C28</f>
        <v>0.88558287130301461</v>
      </c>
      <c r="C28" s="7">
        <v>1987</v>
      </c>
      <c r="D28">
        <f>ROUND(C28/$D$37,0)</f>
        <v>1</v>
      </c>
      <c r="E28" s="4">
        <v>0</v>
      </c>
      <c r="F28" s="4" t="s">
        <v>60</v>
      </c>
    </row>
    <row r="29" spans="1:6" x14ac:dyDescent="0.2">
      <c r="A29" t="s">
        <v>52</v>
      </c>
      <c r="C29" s="7"/>
    </row>
    <row r="30" spans="1:6" x14ac:dyDescent="0.2">
      <c r="A30" t="s">
        <v>53</v>
      </c>
      <c r="C30" s="7"/>
    </row>
    <row r="31" spans="1:6" x14ac:dyDescent="0.2">
      <c r="A31" t="s">
        <v>54</v>
      </c>
      <c r="C31" s="7"/>
    </row>
    <row r="32" spans="1:6" x14ac:dyDescent="0.2">
      <c r="A32" t="s">
        <v>55</v>
      </c>
      <c r="C32" s="7"/>
    </row>
    <row r="33" spans="1:4" x14ac:dyDescent="0.2">
      <c r="A33" t="s">
        <v>56</v>
      </c>
      <c r="C33" s="7"/>
    </row>
    <row r="34" spans="1:4" x14ac:dyDescent="0.2">
      <c r="A34" t="s">
        <v>57</v>
      </c>
      <c r="C34" s="7"/>
    </row>
    <row r="35" spans="1:4" x14ac:dyDescent="0.2">
      <c r="A35" t="s">
        <v>32</v>
      </c>
      <c r="C35" s="7"/>
    </row>
    <row r="36" spans="1:4" x14ac:dyDescent="0.2">
      <c r="B36" s="6">
        <f>SUM(B2:B34)</f>
        <v>96.890431961207298</v>
      </c>
      <c r="C36" s="8">
        <f>SUM(C2:C34)</f>
        <v>224372</v>
      </c>
      <c r="D36" s="1">
        <f>SUM(D2:D34)</f>
        <v>72</v>
      </c>
    </row>
    <row r="37" spans="1:4" x14ac:dyDescent="0.2">
      <c r="D37">
        <v>3150</v>
      </c>
    </row>
  </sheetData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F3C01-1118-104D-8EDB-11089BF661E8}">
  <dimension ref="A1:E37"/>
  <sheetViews>
    <sheetView workbookViewId="0">
      <selection activeCell="B1" sqref="B1"/>
    </sheetView>
  </sheetViews>
  <sheetFormatPr baseColWidth="10" defaultRowHeight="16" x14ac:dyDescent="0.2"/>
  <sheetData>
    <row r="1" spans="1:5" x14ac:dyDescent="0.2">
      <c r="B1" s="1" t="s">
        <v>34</v>
      </c>
      <c r="C1" s="1" t="s">
        <v>33</v>
      </c>
      <c r="D1" s="1" t="s">
        <v>58</v>
      </c>
    </row>
    <row r="2" spans="1:5" x14ac:dyDescent="0.2">
      <c r="A2" t="s">
        <v>0</v>
      </c>
      <c r="B2">
        <v>46330</v>
      </c>
      <c r="C2">
        <f>ROUND(B2/$C$37,0)</f>
        <v>24</v>
      </c>
      <c r="D2">
        <v>25</v>
      </c>
    </row>
    <row r="3" spans="1:5" x14ac:dyDescent="0.2">
      <c r="A3" t="s">
        <v>1</v>
      </c>
      <c r="B3">
        <v>32881</v>
      </c>
      <c r="C3">
        <f t="shared" ref="C3:C6" si="0">ROUND(B3/$C$37,0)</f>
        <v>17</v>
      </c>
      <c r="D3">
        <v>17</v>
      </c>
    </row>
    <row r="4" spans="1:5" x14ac:dyDescent="0.2">
      <c r="A4" t="s">
        <v>2</v>
      </c>
      <c r="B4">
        <v>10747</v>
      </c>
      <c r="C4">
        <f t="shared" si="0"/>
        <v>5</v>
      </c>
      <c r="D4">
        <v>6</v>
      </c>
    </row>
    <row r="5" spans="1:5" x14ac:dyDescent="0.2">
      <c r="A5" t="s">
        <v>3</v>
      </c>
      <c r="B5">
        <v>4217</v>
      </c>
      <c r="C5">
        <f t="shared" si="0"/>
        <v>2</v>
      </c>
      <c r="D5" s="4">
        <v>0</v>
      </c>
      <c r="E5" s="4" t="s">
        <v>59</v>
      </c>
    </row>
    <row r="6" spans="1:5" x14ac:dyDescent="0.2">
      <c r="A6" t="s">
        <v>4</v>
      </c>
      <c r="B6">
        <v>4290</v>
      </c>
      <c r="C6">
        <f t="shared" si="0"/>
        <v>2</v>
      </c>
      <c r="D6">
        <v>2</v>
      </c>
    </row>
    <row r="7" spans="1:5" x14ac:dyDescent="0.2">
      <c r="A7" t="s">
        <v>40</v>
      </c>
    </row>
    <row r="8" spans="1:5" x14ac:dyDescent="0.2">
      <c r="A8" t="s">
        <v>9</v>
      </c>
    </row>
    <row r="9" spans="1:5" x14ac:dyDescent="0.2">
      <c r="A9" t="s">
        <v>13</v>
      </c>
    </row>
    <row r="10" spans="1:5" x14ac:dyDescent="0.2">
      <c r="A10" t="s">
        <v>41</v>
      </c>
    </row>
    <row r="11" spans="1:5" x14ac:dyDescent="0.2">
      <c r="A11" t="s">
        <v>8</v>
      </c>
    </row>
    <row r="12" spans="1:5" x14ac:dyDescent="0.2">
      <c r="A12" t="s">
        <v>16</v>
      </c>
    </row>
    <row r="13" spans="1:5" x14ac:dyDescent="0.2">
      <c r="A13" t="s">
        <v>10</v>
      </c>
    </row>
    <row r="14" spans="1:5" x14ac:dyDescent="0.2">
      <c r="A14" t="s">
        <v>6</v>
      </c>
      <c r="B14">
        <v>2777</v>
      </c>
      <c r="C14">
        <f>ROUND(B14/$C$37,0)</f>
        <v>1</v>
      </c>
      <c r="D14">
        <v>1</v>
      </c>
    </row>
    <row r="15" spans="1:5" x14ac:dyDescent="0.2">
      <c r="A15" t="s">
        <v>12</v>
      </c>
    </row>
    <row r="16" spans="1:5" x14ac:dyDescent="0.2">
      <c r="A16" t="s">
        <v>18</v>
      </c>
    </row>
    <row r="17" spans="1:4" x14ac:dyDescent="0.2">
      <c r="A17" t="s">
        <v>42</v>
      </c>
    </row>
    <row r="18" spans="1:4" x14ac:dyDescent="0.2">
      <c r="A18" t="s">
        <v>5</v>
      </c>
      <c r="B18">
        <v>2637</v>
      </c>
      <c r="C18">
        <f>ROUND(B18/$C$37,0)</f>
        <v>1</v>
      </c>
      <c r="D18">
        <v>1</v>
      </c>
    </row>
    <row r="19" spans="1:4" x14ac:dyDescent="0.2">
      <c r="A19" t="s">
        <v>43</v>
      </c>
      <c r="B19">
        <v>169</v>
      </c>
      <c r="C19">
        <f>ROUND(B19/$C$37,0)</f>
        <v>0</v>
      </c>
    </row>
    <row r="20" spans="1:4" x14ac:dyDescent="0.2">
      <c r="A20" t="s">
        <v>44</v>
      </c>
    </row>
    <row r="21" spans="1:4" x14ac:dyDescent="0.2">
      <c r="A21" t="s">
        <v>45</v>
      </c>
    </row>
    <row r="22" spans="1:4" x14ac:dyDescent="0.2">
      <c r="A22" t="s">
        <v>46</v>
      </c>
    </row>
    <row r="23" spans="1:4" x14ac:dyDescent="0.2">
      <c r="A23" t="s">
        <v>47</v>
      </c>
    </row>
    <row r="24" spans="1:4" x14ac:dyDescent="0.2">
      <c r="A24" t="s">
        <v>48</v>
      </c>
    </row>
    <row r="25" spans="1:4" x14ac:dyDescent="0.2">
      <c r="A25" t="s">
        <v>14</v>
      </c>
    </row>
    <row r="26" spans="1:4" x14ac:dyDescent="0.2">
      <c r="A26" t="s">
        <v>49</v>
      </c>
    </row>
    <row r="27" spans="1:4" x14ac:dyDescent="0.2">
      <c r="A27" t="s">
        <v>50</v>
      </c>
      <c r="B27">
        <v>4264</v>
      </c>
      <c r="C27">
        <f>ROUND(B27/$C$37,0)</f>
        <v>2</v>
      </c>
      <c r="D27">
        <v>2</v>
      </c>
    </row>
    <row r="28" spans="1:4" x14ac:dyDescent="0.2">
      <c r="A28" t="s">
        <v>51</v>
      </c>
    </row>
    <row r="29" spans="1:4" x14ac:dyDescent="0.2">
      <c r="A29" t="s">
        <v>52</v>
      </c>
    </row>
    <row r="30" spans="1:4" x14ac:dyDescent="0.2">
      <c r="A30" t="s">
        <v>53</v>
      </c>
    </row>
    <row r="31" spans="1:4" x14ac:dyDescent="0.2">
      <c r="A31" t="s">
        <v>54</v>
      </c>
    </row>
    <row r="32" spans="1:4" x14ac:dyDescent="0.2">
      <c r="A32" t="s">
        <v>55</v>
      </c>
    </row>
    <row r="33" spans="1:3" x14ac:dyDescent="0.2">
      <c r="A33" t="s">
        <v>56</v>
      </c>
    </row>
    <row r="34" spans="1:3" x14ac:dyDescent="0.2">
      <c r="A34" t="s">
        <v>57</v>
      </c>
    </row>
    <row r="35" spans="1:3" x14ac:dyDescent="0.2">
      <c r="A35" t="s">
        <v>32</v>
      </c>
    </row>
    <row r="36" spans="1:3" x14ac:dyDescent="0.2">
      <c r="B36" s="1">
        <f>SUM(B2:B34)</f>
        <v>108312</v>
      </c>
      <c r="C36" s="1">
        <f>SUM(C2:C34)</f>
        <v>54</v>
      </c>
    </row>
    <row r="37" spans="1:3" x14ac:dyDescent="0.2">
      <c r="C37" s="3">
        <v>1970</v>
      </c>
    </row>
  </sheetData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4A2F3-05D1-A34A-9CFF-BAA724AB3805}">
  <dimension ref="A1:G30"/>
  <sheetViews>
    <sheetView tabSelected="1" workbookViewId="0">
      <selection activeCell="E3" sqref="E3"/>
    </sheetView>
  </sheetViews>
  <sheetFormatPr baseColWidth="10" defaultRowHeight="16" x14ac:dyDescent="0.2"/>
  <sheetData>
    <row r="1" spans="1:7" x14ac:dyDescent="0.2">
      <c r="A1" t="s">
        <v>38</v>
      </c>
      <c r="C1">
        <v>762012</v>
      </c>
    </row>
    <row r="2" spans="1:7" x14ac:dyDescent="0.2">
      <c r="A2" t="s">
        <v>73</v>
      </c>
      <c r="B2" t="s">
        <v>36</v>
      </c>
      <c r="C2" s="1" t="s">
        <v>34</v>
      </c>
      <c r="D2" s="1"/>
      <c r="E2" s="1" t="s">
        <v>33</v>
      </c>
      <c r="F2" s="1" t="s">
        <v>58</v>
      </c>
    </row>
    <row r="3" spans="1:7" x14ac:dyDescent="0.2">
      <c r="A3" t="s">
        <v>0</v>
      </c>
      <c r="B3" s="2">
        <f>100/$C$29*C3</f>
        <v>57.848019051742796</v>
      </c>
      <c r="C3">
        <v>2672</v>
      </c>
      <c r="D3">
        <f>ROUND(C3/$E$30,2)</f>
        <v>15.27</v>
      </c>
      <c r="E3">
        <f>ROUND(C3/$E$30,0)</f>
        <v>15</v>
      </c>
      <c r="F3">
        <v>15</v>
      </c>
    </row>
    <row r="4" spans="1:7" x14ac:dyDescent="0.2">
      <c r="A4" t="s">
        <v>1</v>
      </c>
      <c r="B4" s="2">
        <f>100/$C$29*C4</f>
        <v>28.1662697553583</v>
      </c>
      <c r="C4">
        <v>1301</v>
      </c>
      <c r="D4">
        <f>ROUND(C4/$E$30,2)</f>
        <v>7.43</v>
      </c>
      <c r="E4">
        <f t="shared" ref="E4:E6" si="0">ROUND(C4/$E$30,0)</f>
        <v>7</v>
      </c>
      <c r="F4">
        <v>7</v>
      </c>
    </row>
    <row r="5" spans="1:7" x14ac:dyDescent="0.2">
      <c r="A5" t="s">
        <v>2</v>
      </c>
      <c r="B5" s="2">
        <f>100/$C$29*C5</f>
        <v>5.4340766399653599</v>
      </c>
      <c r="C5">
        <v>251</v>
      </c>
      <c r="D5">
        <f>ROUND(C5/$E$30,2)</f>
        <v>1.43</v>
      </c>
      <c r="E5">
        <f t="shared" si="0"/>
        <v>1</v>
      </c>
      <c r="F5">
        <v>2</v>
      </c>
    </row>
    <row r="6" spans="1:7" x14ac:dyDescent="0.2">
      <c r="A6" t="s">
        <v>3</v>
      </c>
      <c r="B6" s="2">
        <f>100/$C$29*C6</f>
        <v>8.5516345529335354</v>
      </c>
      <c r="C6">
        <v>395</v>
      </c>
      <c r="D6">
        <f>ROUND(C6/$E$30,2)</f>
        <v>2.2599999999999998</v>
      </c>
      <c r="E6">
        <f t="shared" si="0"/>
        <v>2</v>
      </c>
      <c r="F6" s="4">
        <v>1</v>
      </c>
      <c r="G6" s="4" t="s">
        <v>75</v>
      </c>
    </row>
    <row r="7" spans="1:7" x14ac:dyDescent="0.2">
      <c r="A7" t="s">
        <v>4</v>
      </c>
    </row>
    <row r="8" spans="1:7" x14ac:dyDescent="0.2">
      <c r="A8" t="s">
        <v>13</v>
      </c>
    </row>
    <row r="9" spans="1:7" x14ac:dyDescent="0.2">
      <c r="A9" t="s">
        <v>9</v>
      </c>
    </row>
    <row r="10" spans="1:7" x14ac:dyDescent="0.2">
      <c r="A10" t="s">
        <v>15</v>
      </c>
    </row>
    <row r="11" spans="1:7" x14ac:dyDescent="0.2">
      <c r="A11" t="s">
        <v>16</v>
      </c>
    </row>
    <row r="12" spans="1:7" x14ac:dyDescent="0.2">
      <c r="A12" t="s">
        <v>10</v>
      </c>
    </row>
    <row r="13" spans="1:7" x14ac:dyDescent="0.2">
      <c r="A13" t="s">
        <v>8</v>
      </c>
    </row>
    <row r="14" spans="1:7" x14ac:dyDescent="0.2">
      <c r="A14" t="s">
        <v>14</v>
      </c>
    </row>
    <row r="15" spans="1:7" x14ac:dyDescent="0.2">
      <c r="A15" t="s">
        <v>40</v>
      </c>
    </row>
    <row r="16" spans="1:7" x14ac:dyDescent="0.2">
      <c r="A16" t="s">
        <v>12</v>
      </c>
    </row>
    <row r="17" spans="1:7" x14ac:dyDescent="0.2">
      <c r="A17" t="s">
        <v>7</v>
      </c>
    </row>
    <row r="18" spans="1:7" x14ac:dyDescent="0.2">
      <c r="A18" t="s">
        <v>5</v>
      </c>
    </row>
    <row r="19" spans="1:7" x14ac:dyDescent="0.2">
      <c r="A19" t="s">
        <v>6</v>
      </c>
    </row>
    <row r="20" spans="1:7" x14ac:dyDescent="0.2">
      <c r="A20" t="s">
        <v>45</v>
      </c>
    </row>
    <row r="21" spans="1:7" x14ac:dyDescent="0.2">
      <c r="A21" t="s">
        <v>11</v>
      </c>
    </row>
    <row r="22" spans="1:7" x14ac:dyDescent="0.2">
      <c r="A22" t="s">
        <v>71</v>
      </c>
    </row>
    <row r="23" spans="1:7" x14ac:dyDescent="0.2">
      <c r="A23" t="s">
        <v>26</v>
      </c>
    </row>
    <row r="24" spans="1:7" x14ac:dyDescent="0.2">
      <c r="A24" t="s">
        <v>27</v>
      </c>
    </row>
    <row r="25" spans="1:7" x14ac:dyDescent="0.2">
      <c r="A25" t="s">
        <v>28</v>
      </c>
    </row>
    <row r="26" spans="1:7" x14ac:dyDescent="0.2">
      <c r="A26" t="s">
        <v>29</v>
      </c>
    </row>
    <row r="27" spans="1:7" x14ac:dyDescent="0.2">
      <c r="A27" t="s">
        <v>30</v>
      </c>
    </row>
    <row r="28" spans="1:7" x14ac:dyDescent="0.2">
      <c r="A28" t="s">
        <v>32</v>
      </c>
      <c r="B28" s="2">
        <f>100/$C$29*C28</f>
        <v>4.0484953453128378</v>
      </c>
      <c r="C28">
        <v>187</v>
      </c>
      <c r="E28">
        <v>1</v>
      </c>
      <c r="F28">
        <v>1</v>
      </c>
      <c r="G28" s="4" t="s">
        <v>74</v>
      </c>
    </row>
    <row r="29" spans="1:7" x14ac:dyDescent="0.2">
      <c r="C29" s="1">
        <f>SUM(C3:C27)</f>
        <v>4619</v>
      </c>
      <c r="D29" s="1"/>
      <c r="E29" s="1">
        <f>SUM(E3:E27)</f>
        <v>25</v>
      </c>
      <c r="F29" s="1">
        <f>SUM(F3:F27)</f>
        <v>25</v>
      </c>
    </row>
    <row r="30" spans="1:7" x14ac:dyDescent="0.2">
      <c r="E30" s="3">
        <v>175</v>
      </c>
    </row>
  </sheetData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88D4C-BA5A-BE49-B128-EFE16B7112F5}">
  <dimension ref="A1:E29"/>
  <sheetViews>
    <sheetView workbookViewId="0">
      <selection activeCell="A52" sqref="A52:XFD52"/>
    </sheetView>
  </sheetViews>
  <sheetFormatPr baseColWidth="10" defaultRowHeight="16" x14ac:dyDescent="0.2"/>
  <sheetData>
    <row r="1" spans="1:5" x14ac:dyDescent="0.2">
      <c r="A1" t="s">
        <v>39</v>
      </c>
      <c r="B1" s="1" t="s">
        <v>76</v>
      </c>
      <c r="C1" t="s">
        <v>77</v>
      </c>
      <c r="D1" s="1" t="s">
        <v>78</v>
      </c>
      <c r="E1" t="s">
        <v>58</v>
      </c>
    </row>
    <row r="2" spans="1:5" x14ac:dyDescent="0.2">
      <c r="A2" t="s">
        <v>0</v>
      </c>
      <c r="B2">
        <v>4395</v>
      </c>
      <c r="C2">
        <v>4514</v>
      </c>
      <c r="D2">
        <f>ROUND(C2/$D$29,0)</f>
        <v>15</v>
      </c>
      <c r="E2">
        <v>15</v>
      </c>
    </row>
    <row r="3" spans="1:5" x14ac:dyDescent="0.2">
      <c r="A3" t="s">
        <v>1</v>
      </c>
      <c r="B3">
        <v>3254</v>
      </c>
      <c r="C3">
        <v>3257</v>
      </c>
      <c r="D3">
        <f>ROUND(C3/$D$29,0)</f>
        <v>10</v>
      </c>
      <c r="E3">
        <v>10</v>
      </c>
    </row>
    <row r="4" spans="1:5" x14ac:dyDescent="0.2">
      <c r="A4" t="s">
        <v>2</v>
      </c>
      <c r="B4">
        <v>752</v>
      </c>
      <c r="C4">
        <v>741</v>
      </c>
      <c r="D4">
        <f>ROUND(C4/$D$29,0)</f>
        <v>2</v>
      </c>
      <c r="E4">
        <v>2</v>
      </c>
    </row>
    <row r="5" spans="1:5" x14ac:dyDescent="0.2">
      <c r="A5" t="s">
        <v>3</v>
      </c>
      <c r="B5">
        <v>451</v>
      </c>
      <c r="C5">
        <v>431</v>
      </c>
      <c r="D5">
        <f>ROUND(C5/$D$29,0)</f>
        <v>1</v>
      </c>
      <c r="E5">
        <v>1</v>
      </c>
    </row>
    <row r="6" spans="1:5" x14ac:dyDescent="0.2">
      <c r="A6" t="s">
        <v>4</v>
      </c>
      <c r="B6">
        <v>445</v>
      </c>
    </row>
    <row r="7" spans="1:5" x14ac:dyDescent="0.2">
      <c r="A7" t="s">
        <v>13</v>
      </c>
    </row>
    <row r="8" spans="1:5" x14ac:dyDescent="0.2">
      <c r="A8" t="s">
        <v>9</v>
      </c>
    </row>
    <row r="9" spans="1:5" x14ac:dyDescent="0.2">
      <c r="A9" t="s">
        <v>15</v>
      </c>
    </row>
    <row r="10" spans="1:5" x14ac:dyDescent="0.2">
      <c r="A10" t="s">
        <v>16</v>
      </c>
    </row>
    <row r="11" spans="1:5" x14ac:dyDescent="0.2">
      <c r="A11" t="s">
        <v>10</v>
      </c>
    </row>
    <row r="12" spans="1:5" x14ac:dyDescent="0.2">
      <c r="A12" t="s">
        <v>8</v>
      </c>
    </row>
    <row r="13" spans="1:5" x14ac:dyDescent="0.2">
      <c r="A13" t="s">
        <v>14</v>
      </c>
    </row>
    <row r="14" spans="1:5" x14ac:dyDescent="0.2">
      <c r="A14" t="s">
        <v>40</v>
      </c>
    </row>
    <row r="15" spans="1:5" x14ac:dyDescent="0.2">
      <c r="A15" t="s">
        <v>12</v>
      </c>
    </row>
    <row r="16" spans="1:5" x14ac:dyDescent="0.2">
      <c r="A16" t="s">
        <v>7</v>
      </c>
    </row>
    <row r="17" spans="1:5" x14ac:dyDescent="0.2">
      <c r="A17" t="s">
        <v>5</v>
      </c>
    </row>
    <row r="18" spans="1:5" x14ac:dyDescent="0.2">
      <c r="A18" t="s">
        <v>6</v>
      </c>
    </row>
    <row r="19" spans="1:5" x14ac:dyDescent="0.2">
      <c r="A19" t="s">
        <v>45</v>
      </c>
    </row>
    <row r="20" spans="1:5" x14ac:dyDescent="0.2">
      <c r="A20" t="s">
        <v>11</v>
      </c>
    </row>
    <row r="21" spans="1:5" x14ac:dyDescent="0.2">
      <c r="A21" t="s">
        <v>71</v>
      </c>
    </row>
    <row r="22" spans="1:5" x14ac:dyDescent="0.2">
      <c r="A22" t="s">
        <v>26</v>
      </c>
      <c r="B22">
        <v>1439</v>
      </c>
      <c r="C22">
        <v>1851</v>
      </c>
      <c r="D22">
        <f>ROUND(C22/$D$29,0)</f>
        <v>6</v>
      </c>
      <c r="E22">
        <v>6</v>
      </c>
    </row>
    <row r="23" spans="1:5" x14ac:dyDescent="0.2">
      <c r="A23" t="s">
        <v>27</v>
      </c>
    </row>
    <row r="24" spans="1:5" x14ac:dyDescent="0.2">
      <c r="A24" t="s">
        <v>28</v>
      </c>
    </row>
    <row r="25" spans="1:5" x14ac:dyDescent="0.2">
      <c r="A25" t="s">
        <v>29</v>
      </c>
    </row>
    <row r="26" spans="1:5" x14ac:dyDescent="0.2">
      <c r="A26" t="s">
        <v>30</v>
      </c>
    </row>
    <row r="27" spans="1:5" x14ac:dyDescent="0.2">
      <c r="A27" t="s">
        <v>32</v>
      </c>
    </row>
    <row r="28" spans="1:5" x14ac:dyDescent="0.2">
      <c r="B28" s="1">
        <f>SUM(B2:B26)</f>
        <v>10736</v>
      </c>
      <c r="D28" s="1">
        <f>SUM(D2:D26)</f>
        <v>34</v>
      </c>
    </row>
    <row r="29" spans="1:5" x14ac:dyDescent="0.2">
      <c r="D29">
        <v>311</v>
      </c>
    </row>
  </sheetData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758B8-73F1-A24B-9684-7E89D4B55823}">
  <dimension ref="A1:Q5"/>
  <sheetViews>
    <sheetView workbookViewId="0">
      <selection activeCell="A3" sqref="A3:A5"/>
    </sheetView>
  </sheetViews>
  <sheetFormatPr baseColWidth="10" defaultRowHeight="16" x14ac:dyDescent="0.2"/>
  <cols>
    <col min="1" max="1" width="26.83203125" customWidth="1"/>
  </cols>
  <sheetData>
    <row r="1" spans="1:17" x14ac:dyDescent="0.2">
      <c r="A1" s="9" t="s">
        <v>96</v>
      </c>
      <c r="B1" s="9" t="s">
        <v>97</v>
      </c>
      <c r="C1" s="9" t="s">
        <v>98</v>
      </c>
      <c r="D1" s="9" t="s">
        <v>99</v>
      </c>
      <c r="E1" s="9" t="s">
        <v>100</v>
      </c>
      <c r="F1" s="9" t="s">
        <v>101</v>
      </c>
      <c r="G1" s="9" t="s">
        <v>102</v>
      </c>
      <c r="H1" s="9" t="s">
        <v>103</v>
      </c>
      <c r="I1" s="9" t="s">
        <v>104</v>
      </c>
      <c r="J1" s="9" t="s">
        <v>105</v>
      </c>
      <c r="K1" s="9" t="s">
        <v>106</v>
      </c>
      <c r="L1" s="9" t="s">
        <v>107</v>
      </c>
      <c r="M1" s="9" t="s">
        <v>108</v>
      </c>
      <c r="N1" s="9" t="s">
        <v>109</v>
      </c>
      <c r="P1" s="9" t="s">
        <v>114</v>
      </c>
      <c r="Q1" s="9" t="s">
        <v>115</v>
      </c>
    </row>
    <row r="2" spans="1:17" x14ac:dyDescent="0.2">
      <c r="A2" s="9" t="s">
        <v>90</v>
      </c>
      <c r="B2" s="10">
        <v>1352</v>
      </c>
      <c r="C2" s="10">
        <v>1353</v>
      </c>
      <c r="D2" s="10">
        <v>1057</v>
      </c>
      <c r="E2" s="10">
        <v>1061</v>
      </c>
      <c r="F2" s="10">
        <v>420</v>
      </c>
      <c r="G2" s="10">
        <v>419</v>
      </c>
      <c r="H2" s="10">
        <v>318</v>
      </c>
      <c r="I2" s="10">
        <v>317</v>
      </c>
      <c r="J2" s="10">
        <v>154</v>
      </c>
      <c r="K2" s="10">
        <v>154</v>
      </c>
      <c r="L2" s="10">
        <v>9</v>
      </c>
      <c r="M2" s="10">
        <v>9</v>
      </c>
      <c r="N2" s="10">
        <v>12</v>
      </c>
      <c r="P2">
        <f>2*29</f>
        <v>58</v>
      </c>
      <c r="Q2" s="10">
        <v>64</v>
      </c>
    </row>
    <row r="3" spans="1:17" x14ac:dyDescent="0.2">
      <c r="A3" s="9" t="s">
        <v>111</v>
      </c>
      <c r="B3" s="10">
        <v>19</v>
      </c>
      <c r="C3" s="10">
        <v>21</v>
      </c>
      <c r="D3" s="10">
        <v>28</v>
      </c>
      <c r="E3" s="10">
        <v>28</v>
      </c>
      <c r="F3" s="10">
        <v>7</v>
      </c>
      <c r="G3" s="10">
        <v>6</v>
      </c>
      <c r="H3" s="10">
        <v>5</v>
      </c>
      <c r="I3" s="10">
        <v>4</v>
      </c>
      <c r="J3" s="10">
        <v>5</v>
      </c>
      <c r="K3" s="10">
        <v>5</v>
      </c>
      <c r="L3" s="10">
        <v>0</v>
      </c>
      <c r="M3" s="10">
        <v>0</v>
      </c>
      <c r="N3" s="10">
        <v>4</v>
      </c>
      <c r="P3">
        <f>2*29</f>
        <v>58</v>
      </c>
      <c r="Q3" s="10">
        <v>64</v>
      </c>
    </row>
    <row r="4" spans="1:17" x14ac:dyDescent="0.2">
      <c r="A4" s="9" t="s">
        <v>112</v>
      </c>
      <c r="B4" s="10">
        <v>25</v>
      </c>
      <c r="C4" s="10">
        <v>24</v>
      </c>
      <c r="D4" s="10">
        <v>29</v>
      </c>
      <c r="E4" s="10">
        <v>30</v>
      </c>
      <c r="F4" s="10">
        <v>6</v>
      </c>
      <c r="G4" s="10">
        <v>6</v>
      </c>
      <c r="H4" s="10">
        <v>3</v>
      </c>
      <c r="I4" s="10">
        <v>3</v>
      </c>
      <c r="J4" s="10">
        <v>6</v>
      </c>
      <c r="K4" s="10">
        <v>6</v>
      </c>
      <c r="L4" s="10">
        <v>0</v>
      </c>
      <c r="M4" s="10">
        <v>0</v>
      </c>
      <c r="N4" s="10">
        <v>2</v>
      </c>
      <c r="P4">
        <f>2*37</f>
        <v>74</v>
      </c>
      <c r="Q4">
        <f>2*37</f>
        <v>74</v>
      </c>
    </row>
    <row r="5" spans="1:17" x14ac:dyDescent="0.2">
      <c r="A5" s="9" t="s">
        <v>113</v>
      </c>
      <c r="B5" s="10">
        <v>28</v>
      </c>
      <c r="C5" s="10">
        <v>28</v>
      </c>
      <c r="D5" s="10">
        <v>11</v>
      </c>
      <c r="E5" s="10">
        <v>12</v>
      </c>
      <c r="F5" s="10">
        <v>6</v>
      </c>
      <c r="G5" s="10">
        <v>6</v>
      </c>
      <c r="H5" s="10">
        <v>5</v>
      </c>
      <c r="I5" s="10">
        <v>5</v>
      </c>
      <c r="J5" s="10">
        <v>1</v>
      </c>
      <c r="K5" s="10">
        <v>1</v>
      </c>
      <c r="L5" s="10">
        <v>0</v>
      </c>
      <c r="M5" s="10">
        <v>0</v>
      </c>
      <c r="N5" s="10">
        <v>2</v>
      </c>
      <c r="P5">
        <f>2*27</f>
        <v>54</v>
      </c>
      <c r="Q5">
        <f>2*27</f>
        <v>54</v>
      </c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10</vt:i4>
      </vt:variant>
    </vt:vector>
  </HeadingPairs>
  <TitlesOfParts>
    <vt:vector size="10" baseType="lpstr">
      <vt:lpstr>SR-Unna-2020</vt:lpstr>
      <vt:lpstr>GR-Herdecke-2020</vt:lpstr>
      <vt:lpstr>GR-Niedrizer-2020</vt:lpstr>
      <vt:lpstr>BV-Düss.d.-Stadtbezirk 10-2020</vt:lpstr>
      <vt:lpstr>SR-Stäteregion Aachen-2014</vt:lpstr>
      <vt:lpstr>SR-Kreis Düren-2014</vt:lpstr>
      <vt:lpstr>GR-Borgentreich, Stadt-2014</vt:lpstr>
      <vt:lpstr>GR-Netphen, Stadt-2014</vt:lpstr>
      <vt:lpstr>20009_Stadträte-Kreistag</vt:lpstr>
      <vt:lpstr>2009_Gemeinderaete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Kai-Friederike Oelbermann</dc:creator>
  <cp:lastModifiedBy>Kai-Friederike Oelbermann</cp:lastModifiedBy>
  <dcterms:created xsi:type="dcterms:W3CDTF">2024-09-18T12:31:57Z</dcterms:created>
  <dcterms:modified xsi:type="dcterms:W3CDTF">2024-09-20T19:51:49Z</dcterms:modified>
</cp:coreProperties>
</file>